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3"/>
  </bookViews>
  <sheets>
    <sheet name="composition" sheetId="1" r:id="rId1"/>
    <sheet name="export" sheetId="2" r:id="rId2"/>
    <sheet name="import" sheetId="3" r:id="rId3"/>
    <sheet name="partners" sheetId="4" r:id="rId4"/>
  </sheets>
  <definedNames/>
  <calcPr fullCalcOnLoad="1"/>
</workbook>
</file>

<file path=xl/sharedStrings.xml><?xml version="1.0" encoding="utf-8"?>
<sst xmlns="http://schemas.openxmlformats.org/spreadsheetml/2006/main" count="199" uniqueCount="134">
  <si>
    <t>(Provisional)</t>
  </si>
  <si>
    <t>In '000 Rs.</t>
  </si>
  <si>
    <t>F.Y. 2011/12 (2068/69)</t>
  </si>
  <si>
    <t>F.Y. 2012/13 (2069/70)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</si>
  <si>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</si>
  <si>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</si>
  <si>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</si>
  <si>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</si>
  <si>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</si>
  <si>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</si>
  <si>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</si>
  <si>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</si>
  <si>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</si>
  <si>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</si>
  <si>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</si>
  <si>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</si>
  <si>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</si>
  <si>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</si>
  <si>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</si>
  <si>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</si>
  <si>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</si>
  <si>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</si>
  <si>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</si>
  <si>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</si>
  <si>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</si>
  <si>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</si>
  <si>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</si>
  <si>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</si>
  <si>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</si>
  <si>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</si>
  <si>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</si>
  <si>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</si>
  <si>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</si>
  <si>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</si>
  <si>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Hats and headgears</t>
  </si>
  <si>
    <t>Handicrafts( Painting, Sculpture and Statuary)</t>
  </si>
  <si>
    <t>Nepalese paper and paper Products</t>
  </si>
  <si>
    <t>Flat rolled products of iron or non-alloy steel, of a width of 600mm or more, plated or coated with corrugated zinc</t>
  </si>
  <si>
    <t>Flat rolled product of iron or non alloy steel, of a width 600mm or more plated coated with zinc</t>
  </si>
  <si>
    <t>Wire of iron or non-alloy steel</t>
  </si>
  <si>
    <t>Tubes, pipes and hollow profiles of iron and steel</t>
  </si>
  <si>
    <t>Copper and articles thereof</t>
  </si>
  <si>
    <t>Meat and edible meat offal</t>
  </si>
  <si>
    <t>Others</t>
  </si>
  <si>
    <t>Total</t>
  </si>
  <si>
    <t>Source:- Trade &amp; Export Promotion Centre</t>
  </si>
  <si>
    <t>F.Y. 2011/12</t>
  </si>
  <si>
    <t>F.Y. 2012/13</t>
  </si>
  <si>
    <t>2068/69</t>
  </si>
  <si>
    <t>2069/70</t>
  </si>
  <si>
    <t>Gold</t>
  </si>
  <si>
    <t>Iron &amp; Steel and products thereof</t>
  </si>
  <si>
    <t>Aluminium and articles thereof</t>
  </si>
  <si>
    <t>Zinc and articles thereof</t>
  </si>
  <si>
    <t>Machinery and parts</t>
  </si>
  <si>
    <t>Electronic and Electrical Equipments</t>
  </si>
  <si>
    <t>Transport Vehicles and parts thereof</t>
  </si>
  <si>
    <t>Telecommunication Equipment and parts</t>
  </si>
  <si>
    <t>Aircraft and parts thereof</t>
  </si>
  <si>
    <t>Rubber and articles thereof</t>
  </si>
  <si>
    <t>Cotton ( Yarn and Fabrics)</t>
  </si>
  <si>
    <t>Man-made staple fibres ( Synthetic, Polyester etc)</t>
  </si>
  <si>
    <t>Articles of apparel and clothing accessories</t>
  </si>
  <si>
    <t>Wool, fine or coarse animal hair</t>
  </si>
  <si>
    <t>Cereals</t>
  </si>
  <si>
    <t>Low erucic acid rape or colza seeds</t>
  </si>
  <si>
    <t>Crude palm Oil</t>
  </si>
  <si>
    <t>Crude soyabean oil</t>
  </si>
  <si>
    <t>Pharmaceutical products</t>
  </si>
  <si>
    <t>Chemicals</t>
  </si>
  <si>
    <t>Cement</t>
  </si>
  <si>
    <t>Cement Clinkers</t>
  </si>
  <si>
    <t>Fertilizers</t>
  </si>
  <si>
    <t>Polythene Granules</t>
  </si>
  <si>
    <t>Industrial monocarboxylic fatty acid</t>
  </si>
  <si>
    <t>Petroleum Products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</si>
  <si>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</si>
  <si>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</si>
  <si>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</si>
  <si>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</si>
  <si>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</si>
  <si>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</si>
  <si>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</si>
  <si>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</si>
  <si>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</si>
  <si>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</si>
  <si>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India</t>
  </si>
  <si>
    <t>U.S.A.</t>
  </si>
  <si>
    <t>Bangladesh</t>
  </si>
  <si>
    <t>China P. R.</t>
  </si>
  <si>
    <t>Germany</t>
  </si>
  <si>
    <t>U.K.</t>
  </si>
  <si>
    <t>Japan</t>
  </si>
  <si>
    <t>Thailand</t>
  </si>
  <si>
    <t>France</t>
  </si>
  <si>
    <t>Bhutan</t>
  </si>
  <si>
    <t>Turkey</t>
  </si>
  <si>
    <t>Italy</t>
  </si>
  <si>
    <t>Canada</t>
  </si>
  <si>
    <t>U.A.E.</t>
  </si>
  <si>
    <t>Brazil</t>
  </si>
  <si>
    <t>Indonesia</t>
  </si>
  <si>
    <t>Malaysia</t>
  </si>
  <si>
    <t>Argentina</t>
  </si>
  <si>
    <t>Saudi Arabia</t>
  </si>
  <si>
    <t>Korea R</t>
  </si>
  <si>
    <t>Trading Partners of Nepal</t>
  </si>
  <si>
    <t>Exports</t>
  </si>
  <si>
    <t>Imports</t>
  </si>
  <si>
    <t>Change %</t>
  </si>
  <si>
    <t>Alcohol products</t>
  </si>
  <si>
    <t>Energy Drinks</t>
  </si>
  <si>
    <t>Tobacco</t>
  </si>
  <si>
    <t>Cosmetics</t>
  </si>
  <si>
    <t>Gold, Silver</t>
  </si>
  <si>
    <t>Natural Honey</t>
  </si>
  <si>
    <t>Articles of silver jewellery</t>
  </si>
  <si>
    <t>Iron and Steel products</t>
  </si>
  <si>
    <t>Woolen Products</t>
  </si>
  <si>
    <t>Exports of Some NTIS Products</t>
  </si>
  <si>
    <t>Imports of Some Luxurious Products</t>
  </si>
  <si>
    <t xml:space="preserve">COMPARISON OF TOTAL EXPORTS OF SOME MAJOR COMMODITIES </t>
  </si>
  <si>
    <t>( First Eight Months Provisional)</t>
  </si>
  <si>
    <t>F.Y. 2010/11 (2067/68) Shrawan- Falgun</t>
  </si>
  <si>
    <t>F.Y. 2011/12 (2068/69) Shrawan-Falgun</t>
  </si>
  <si>
    <t>F.Y. 2012/13 (2069/70) Shrawan- Falgun</t>
  </si>
  <si>
    <t>Shrawan - Falgun</t>
  </si>
  <si>
    <t>Shrawan- Falgun</t>
  </si>
  <si>
    <t>IN THE  FIRST EIGHT MONTHS OF THE F.Y. 2011/12 AND 2012/13</t>
  </si>
  <si>
    <t>IN THE FIRST EIGHT MONTHS OF THE F.Y. 2011/12 AND 2012/13</t>
  </si>
  <si>
    <t>Afghanistan</t>
  </si>
  <si>
    <t>Ukraine</t>
  </si>
  <si>
    <t>Percentage Change in First Eight Months of F.Y. 2011/12 compared to same period of the previous year</t>
  </si>
  <si>
    <t>Percentage Change in First Eight Months of F.Y. 2012/13 compared to same period of the previous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</si>
</sst>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0000"/>
    <numFmt numFmtId="168" formatCode="0.0000"/>
    <numFmt numFmtId="169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.1"/>
      <color indexed="8"/>
      <name val="Times New Roman"/>
      <family val="0"/>
    </font>
    <font>
      <sz val="10.1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64" fontId="6" fillId="0" borderId="0" xfId="42" applyNumberFormat="1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right" vertical="top"/>
    </xf>
    <xf numFmtId="164" fontId="5" fillId="0" borderId="11" xfId="42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43" fontId="5" fillId="0" borderId="16" xfId="42" applyFont="1" applyBorder="1" applyAlignment="1">
      <alignment vertical="top"/>
    </xf>
    <xf numFmtId="43" fontId="7" fillId="0" borderId="16" xfId="42" applyFont="1" applyBorder="1" applyAlignment="1">
      <alignment horizontal="right" vertical="center"/>
    </xf>
    <xf numFmtId="43" fontId="5" fillId="0" borderId="16" xfId="0" applyNumberFormat="1" applyFont="1" applyBorder="1" applyAlignment="1">
      <alignment/>
    </xf>
    <xf numFmtId="20" fontId="5" fillId="0" borderId="0" xfId="0" applyNumberFormat="1" applyFont="1" applyBorder="1" applyAlignment="1" quotePrefix="1">
      <alignment horizontal="right"/>
    </xf>
    <xf numFmtId="165" fontId="5" fillId="0" borderId="16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66" fontId="8" fillId="0" borderId="16" xfId="42" applyNumberFormat="1" applyFont="1" applyBorder="1" applyAlignment="1">
      <alignment vertical="top"/>
    </xf>
    <xf numFmtId="166" fontId="9" fillId="0" borderId="16" xfId="42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43" fontId="7" fillId="0" borderId="13" xfId="42" applyFont="1" applyBorder="1" applyAlignment="1">
      <alignment vertical="top"/>
    </xf>
    <xf numFmtId="43" fontId="6" fillId="0" borderId="13" xfId="42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13" xfId="0" applyNumberFormat="1" applyFont="1" applyBorder="1" applyAlignment="1">
      <alignment horizontal="left"/>
    </xf>
    <xf numFmtId="43" fontId="7" fillId="0" borderId="16" xfId="42" applyFont="1" applyBorder="1" applyAlignment="1">
      <alignment vertical="top"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Border="1" applyAlignment="1">
      <alignment vertical="top" wrapText="1"/>
    </xf>
    <xf numFmtId="165" fontId="5" fillId="0" borderId="16" xfId="0" applyNumberFormat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right"/>
    </xf>
    <xf numFmtId="0" fontId="11" fillId="0" borderId="17" xfId="0" applyNumberFormat="1" applyFont="1" applyFill="1" applyBorder="1" applyAlignment="1" applyProtection="1">
      <alignment/>
      <protection/>
    </xf>
    <xf numFmtId="0" fontId="13" fillId="0" borderId="11" xfId="0" applyFont="1" applyBorder="1" applyAlignment="1">
      <alignment horizontal="center" vertical="top"/>
    </xf>
    <xf numFmtId="0" fontId="10" fillId="0" borderId="11" xfId="0" applyNumberFormat="1" applyFont="1" applyFill="1" applyBorder="1" applyAlignment="1" applyProtection="1">
      <alignment horizontal="right"/>
      <protection/>
    </xf>
    <xf numFmtId="0" fontId="10" fillId="0" borderId="13" xfId="0" applyNumberFormat="1" applyFont="1" applyFill="1" applyBorder="1" applyAlignment="1" applyProtection="1">
      <alignment horizontal="right"/>
      <protection/>
    </xf>
    <xf numFmtId="0" fontId="11" fillId="0" borderId="15" xfId="0" applyNumberFormat="1" applyFont="1" applyFill="1" applyBorder="1" applyAlignment="1" applyProtection="1">
      <alignment/>
      <protection/>
    </xf>
    <xf numFmtId="43" fontId="11" fillId="0" borderId="16" xfId="42" applyFont="1" applyBorder="1" applyAlignment="1">
      <alignment horizontal="right" vertical="center"/>
    </xf>
    <xf numFmtId="43" fontId="11" fillId="0" borderId="16" xfId="42" applyFont="1" applyFill="1" applyBorder="1" applyAlignment="1" applyProtection="1">
      <alignment/>
      <protection/>
    </xf>
    <xf numFmtId="165" fontId="11" fillId="0" borderId="16" xfId="0" applyNumberFormat="1" applyFont="1" applyBorder="1" applyAlignment="1">
      <alignment vertical="center"/>
    </xf>
    <xf numFmtId="0" fontId="11" fillId="0" borderId="15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0" fillId="0" borderId="18" xfId="0" applyNumberFormat="1" applyFont="1" applyFill="1" applyBorder="1" applyAlignment="1" applyProtection="1">
      <alignment/>
      <protection/>
    </xf>
    <xf numFmtId="43" fontId="10" fillId="0" borderId="19" xfId="42" applyFont="1" applyBorder="1" applyAlignment="1">
      <alignment/>
    </xf>
    <xf numFmtId="165" fontId="10" fillId="0" borderId="19" xfId="0" applyNumberFormat="1" applyFont="1" applyBorder="1" applyAlignment="1">
      <alignment vertical="center"/>
    </xf>
    <xf numFmtId="43" fontId="10" fillId="0" borderId="0" xfId="42" applyFont="1" applyBorder="1" applyAlignment="1">
      <alignment/>
    </xf>
    <xf numFmtId="165" fontId="10" fillId="0" borderId="0" xfId="0" applyNumberFormat="1" applyFont="1" applyBorder="1" applyAlignment="1">
      <alignment vertical="center"/>
    </xf>
    <xf numFmtId="43" fontId="11" fillId="0" borderId="0" xfId="42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top"/>
    </xf>
    <xf numFmtId="0" fontId="11" fillId="0" borderId="20" xfId="0" applyNumberFormat="1" applyFont="1" applyFill="1" applyBorder="1" applyAlignment="1" applyProtection="1">
      <alignment/>
      <protection/>
    </xf>
    <xf numFmtId="0" fontId="11" fillId="0" borderId="21" xfId="0" applyNumberFormat="1" applyFont="1" applyFill="1" applyBorder="1" applyAlignment="1" applyProtection="1">
      <alignment/>
      <protection/>
    </xf>
    <xf numFmtId="43" fontId="11" fillId="0" borderId="15" xfId="42" applyFont="1" applyBorder="1" applyAlignment="1">
      <alignment horizontal="right" vertical="center"/>
    </xf>
    <xf numFmtId="43" fontId="11" fillId="0" borderId="15" xfId="42" applyFont="1" applyFill="1" applyBorder="1" applyAlignment="1" applyProtection="1">
      <alignment/>
      <protection/>
    </xf>
    <xf numFmtId="43" fontId="11" fillId="0" borderId="15" xfId="0" applyNumberFormat="1" applyFont="1" applyFill="1" applyBorder="1" applyAlignment="1" applyProtection="1">
      <alignment/>
      <protection/>
    </xf>
    <xf numFmtId="43" fontId="11" fillId="0" borderId="16" xfId="0" applyNumberFormat="1" applyFont="1" applyFill="1" applyBorder="1" applyAlignment="1" applyProtection="1">
      <alignment/>
      <protection/>
    </xf>
    <xf numFmtId="0" fontId="10" fillId="0" borderId="22" xfId="0" applyNumberFormat="1" applyFont="1" applyFill="1" applyBorder="1" applyAlignment="1" applyProtection="1">
      <alignment/>
      <protection/>
    </xf>
    <xf numFmtId="43" fontId="10" fillId="0" borderId="18" xfId="42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12" fillId="0" borderId="15" xfId="0" applyFont="1" applyFill="1" applyBorder="1" applyAlignment="1">
      <alignment horizontal="left" wrapText="1"/>
    </xf>
    <xf numFmtId="164" fontId="11" fillId="0" borderId="16" xfId="42" applyNumberFormat="1" applyFont="1" applyBorder="1" applyAlignment="1">
      <alignment horizontal="right" vertical="center"/>
    </xf>
    <xf numFmtId="164" fontId="11" fillId="0" borderId="0" xfId="42" applyNumberFormat="1" applyFont="1" applyBorder="1" applyAlignment="1">
      <alignment vertical="top"/>
    </xf>
    <xf numFmtId="164" fontId="12" fillId="0" borderId="15" xfId="42" applyNumberFormat="1" applyFont="1" applyFill="1" applyBorder="1" applyAlignment="1">
      <alignment horizontal="left" wrapText="1"/>
    </xf>
    <xf numFmtId="164" fontId="11" fillId="0" borderId="16" xfId="42" applyNumberFormat="1" applyFont="1" applyBorder="1" applyAlignment="1">
      <alignment vertical="top"/>
    </xf>
    <xf numFmtId="164" fontId="11" fillId="0" borderId="12" xfId="42" applyNumberFormat="1" applyFont="1" applyBorder="1" applyAlignment="1">
      <alignment horizontal="left"/>
    </xf>
    <xf numFmtId="164" fontId="11" fillId="0" borderId="13" xfId="42" applyNumberFormat="1" applyFont="1" applyBorder="1" applyAlignment="1">
      <alignment vertical="top"/>
    </xf>
    <xf numFmtId="165" fontId="11" fillId="0" borderId="13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43" fontId="11" fillId="0" borderId="15" xfId="42" applyFont="1" applyBorder="1" applyAlignment="1">
      <alignment vertical="center"/>
    </xf>
    <xf numFmtId="0" fontId="11" fillId="0" borderId="20" xfId="0" applyFont="1" applyBorder="1" applyAlignment="1">
      <alignment/>
    </xf>
    <xf numFmtId="43" fontId="11" fillId="0" borderId="12" xfId="42" applyFont="1" applyBorder="1" applyAlignment="1">
      <alignment/>
    </xf>
    <xf numFmtId="43" fontId="11" fillId="0" borderId="13" xfId="42" applyFont="1" applyBorder="1" applyAlignment="1">
      <alignment/>
    </xf>
    <xf numFmtId="0" fontId="13" fillId="0" borderId="12" xfId="0" applyFont="1" applyBorder="1" applyAlignment="1">
      <alignment horizontal="right" vertical="top"/>
    </xf>
    <xf numFmtId="3" fontId="14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56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15" fillId="0" borderId="0" xfId="0" applyFont="1" applyAlignment="1">
      <alignment vertical="center"/>
    </xf>
    <xf numFmtId="3" fontId="1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43" fontId="7" fillId="0" borderId="0" xfId="42" applyFont="1" applyBorder="1" applyAlignment="1">
      <alignment horizontal="right" vertical="center"/>
    </xf>
    <xf numFmtId="166" fontId="8" fillId="0" borderId="0" xfId="42" applyNumberFormat="1" applyFont="1" applyBorder="1" applyAlignment="1">
      <alignment vertical="top"/>
    </xf>
    <xf numFmtId="166" fontId="9" fillId="0" borderId="0" xfId="42" applyNumberFormat="1" applyFont="1" applyBorder="1" applyAlignment="1">
      <alignment horizontal="right" vertical="center"/>
    </xf>
    <xf numFmtId="43" fontId="7" fillId="0" borderId="0" xfId="42" applyFont="1" applyBorder="1" applyAlignment="1">
      <alignment vertical="top"/>
    </xf>
    <xf numFmtId="43" fontId="6" fillId="0" borderId="0" xfId="42" applyFont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/>
    </xf>
    <xf numFmtId="0" fontId="21" fillId="0" borderId="10" xfId="0" applyFont="1" applyBorder="1" applyAlignment="1">
      <alignment horizontal="right" vertical="top"/>
    </xf>
    <xf numFmtId="0" fontId="21" fillId="0" borderId="15" xfId="0" applyFont="1" applyBorder="1" applyAlignment="1">
      <alignment vertical="top"/>
    </xf>
    <xf numFmtId="0" fontId="21" fillId="0" borderId="16" xfId="0" applyFont="1" applyBorder="1" applyAlignment="1">
      <alignment vertical="top" wrapText="1"/>
    </xf>
    <xf numFmtId="0" fontId="21" fillId="0" borderId="16" xfId="0" applyFont="1" applyBorder="1" applyAlignment="1">
      <alignment vertical="top"/>
    </xf>
    <xf numFmtId="164" fontId="21" fillId="0" borderId="15" xfId="42" applyNumberFormat="1" applyFont="1" applyBorder="1" applyAlignment="1">
      <alignment vertical="top"/>
    </xf>
    <xf numFmtId="0" fontId="21" fillId="0" borderId="21" xfId="0" applyFont="1" applyBorder="1" applyAlignment="1">
      <alignment horizontal="right" vertical="top"/>
    </xf>
    <xf numFmtId="164" fontId="21" fillId="0" borderId="16" xfId="42" applyNumberFormat="1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164" fontId="21" fillId="0" borderId="0" xfId="42" applyNumberFormat="1" applyFont="1" applyBorder="1" applyAlignment="1">
      <alignment horizontal="right" vertical="top"/>
    </xf>
    <xf numFmtId="0" fontId="21" fillId="0" borderId="12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10" xfId="0" applyNumberFormat="1" applyFont="1" applyBorder="1" applyAlignment="1">
      <alignment vertical="top" wrapText="1"/>
    </xf>
    <xf numFmtId="164" fontId="19" fillId="0" borderId="17" xfId="42" applyNumberFormat="1" applyFont="1" applyBorder="1" applyAlignment="1">
      <alignment vertical="top"/>
    </xf>
    <xf numFmtId="164" fontId="19" fillId="0" borderId="11" xfId="42" applyNumberFormat="1" applyFont="1" applyBorder="1" applyAlignment="1">
      <alignment vertical="top"/>
    </xf>
    <xf numFmtId="164" fontId="19" fillId="0" borderId="23" xfId="42" applyNumberFormat="1" applyFont="1" applyBorder="1" applyAlignment="1">
      <alignment vertical="top"/>
    </xf>
    <xf numFmtId="3" fontId="19" fillId="0" borderId="11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vertical="top"/>
    </xf>
    <xf numFmtId="0" fontId="22" fillId="0" borderId="15" xfId="0" applyNumberFormat="1" applyFont="1" applyBorder="1" applyAlignment="1">
      <alignment vertical="top" wrapText="1"/>
    </xf>
    <xf numFmtId="164" fontId="22" fillId="0" borderId="21" xfId="42" applyNumberFormat="1" applyFont="1" applyBorder="1" applyAlignment="1">
      <alignment vertical="top"/>
    </xf>
    <xf numFmtId="164" fontId="22" fillId="0" borderId="16" xfId="42" applyNumberFormat="1" applyFont="1" applyBorder="1" applyAlignment="1">
      <alignment vertical="top"/>
    </xf>
    <xf numFmtId="164" fontId="22" fillId="0" borderId="0" xfId="42" applyNumberFormat="1" applyFont="1" applyBorder="1" applyAlignment="1">
      <alignment vertical="top"/>
    </xf>
    <xf numFmtId="164" fontId="19" fillId="0" borderId="21" xfId="42" applyNumberFormat="1" applyFont="1" applyBorder="1" applyAlignment="1">
      <alignment vertical="top"/>
    </xf>
    <xf numFmtId="164" fontId="19" fillId="0" borderId="16" xfId="42" applyNumberFormat="1" applyFont="1" applyBorder="1" applyAlignment="1">
      <alignment vertical="top"/>
    </xf>
    <xf numFmtId="3" fontId="19" fillId="0" borderId="0" xfId="0" applyNumberFormat="1" applyFont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vertical="top" wrapText="1"/>
    </xf>
    <xf numFmtId="164" fontId="19" fillId="0" borderId="0" xfId="42" applyNumberFormat="1" applyFont="1" applyBorder="1" applyAlignment="1">
      <alignment vertical="top"/>
    </xf>
    <xf numFmtId="0" fontId="22" fillId="0" borderId="15" xfId="0" applyNumberFormat="1" applyFont="1" applyFill="1" applyBorder="1" applyAlignment="1">
      <alignment vertical="top" wrapText="1"/>
    </xf>
    <xf numFmtId="165" fontId="22" fillId="0" borderId="16" xfId="42" applyNumberFormat="1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18" xfId="0" applyNumberFormat="1" applyFont="1" applyBorder="1" applyAlignment="1">
      <alignment vertical="top" wrapText="1"/>
    </xf>
    <xf numFmtId="3" fontId="19" fillId="0" borderId="24" xfId="0" applyNumberFormat="1" applyFont="1" applyBorder="1" applyAlignment="1">
      <alignment vertical="top"/>
    </xf>
    <xf numFmtId="3" fontId="20" fillId="0" borderId="19" xfId="0" applyNumberFormat="1" applyFont="1" applyBorder="1" applyAlignment="1">
      <alignment vertical="top"/>
    </xf>
    <xf numFmtId="3" fontId="20" fillId="0" borderId="24" xfId="0" applyNumberFormat="1" applyFont="1" applyBorder="1" applyAlignment="1">
      <alignment vertical="top"/>
    </xf>
    <xf numFmtId="0" fontId="23" fillId="0" borderId="0" xfId="0" applyFont="1" applyAlignment="1">
      <alignment vertical="top" wrapText="1"/>
    </xf>
    <xf numFmtId="164" fontId="22" fillId="0" borderId="0" xfId="42" applyNumberFormat="1" applyFont="1" applyAlignment="1">
      <alignment vertical="top"/>
    </xf>
    <xf numFmtId="3" fontId="20" fillId="0" borderId="19" xfId="0" applyNumberFormat="1" applyFont="1" applyBorder="1" applyAlignment="1">
      <alignment horizontal="right" vertical="center"/>
    </xf>
    <xf numFmtId="165" fontId="21" fillId="0" borderId="19" xfId="42" applyNumberFormat="1" applyFont="1" applyBorder="1" applyAlignment="1">
      <alignment vertical="top"/>
    </xf>
    <xf numFmtId="3" fontId="19" fillId="0" borderId="0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vertical="top"/>
    </xf>
    <xf numFmtId="165" fontId="22" fillId="0" borderId="11" xfId="42" applyNumberFormat="1" applyFont="1" applyBorder="1" applyAlignment="1">
      <alignment vertical="top"/>
    </xf>
    <xf numFmtId="3" fontId="19" fillId="0" borderId="23" xfId="0" applyNumberFormat="1" applyFont="1" applyBorder="1" applyAlignment="1">
      <alignment horizontal="right" vertical="center"/>
    </xf>
    <xf numFmtId="0" fontId="56" fillId="0" borderId="16" xfId="0" applyFont="1" applyBorder="1" applyAlignment="1">
      <alignment vertical="top"/>
    </xf>
    <xf numFmtId="0" fontId="22" fillId="0" borderId="11" xfId="0" applyNumberFormat="1" applyFont="1" applyBorder="1" applyAlignment="1">
      <alignment vertical="top"/>
    </xf>
    <xf numFmtId="0" fontId="22" fillId="0" borderId="16" xfId="0" applyNumberFormat="1" applyFont="1" applyBorder="1" applyAlignment="1">
      <alignment vertical="top"/>
    </xf>
    <xf numFmtId="0" fontId="22" fillId="0" borderId="16" xfId="0" applyFont="1" applyBorder="1" applyAlignment="1">
      <alignment vertical="top"/>
    </xf>
    <xf numFmtId="0" fontId="56" fillId="0" borderId="0" xfId="0" applyFont="1" applyAlignment="1">
      <alignment/>
    </xf>
    <xf numFmtId="3" fontId="56" fillId="0" borderId="0" xfId="0" applyNumberFormat="1" applyFont="1" applyFill="1" applyBorder="1" applyAlignment="1" applyProtection="1">
      <alignment/>
      <protection/>
    </xf>
    <xf numFmtId="3" fontId="56" fillId="0" borderId="15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Continuous" vertical="top"/>
    </xf>
    <xf numFmtId="0" fontId="21" fillId="0" borderId="11" xfId="0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0" fontId="22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right" vertical="top"/>
    </xf>
    <xf numFmtId="0" fontId="21" fillId="0" borderId="15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vertical="top"/>
    </xf>
    <xf numFmtId="0" fontId="21" fillId="0" borderId="13" xfId="0" applyFont="1" applyBorder="1" applyAlignment="1">
      <alignment horizontal="right" vertical="top"/>
    </xf>
    <xf numFmtId="0" fontId="22" fillId="0" borderId="16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horizontal="right" vertical="center"/>
    </xf>
    <xf numFmtId="165" fontId="22" fillId="0" borderId="10" xfId="0" applyNumberFormat="1" applyFont="1" applyBorder="1" applyAlignment="1">
      <alignment/>
    </xf>
    <xf numFmtId="3" fontId="19" fillId="0" borderId="15" xfId="0" applyNumberFormat="1" applyFont="1" applyBorder="1" applyAlignment="1">
      <alignment horizontal="right" vertical="center"/>
    </xf>
    <xf numFmtId="165" fontId="22" fillId="0" borderId="15" xfId="0" applyNumberFormat="1" applyFont="1" applyBorder="1" applyAlignment="1">
      <alignment/>
    </xf>
    <xf numFmtId="0" fontId="19" fillId="0" borderId="16" xfId="0" applyFont="1" applyBorder="1" applyAlignment="1">
      <alignment vertical="center"/>
    </xf>
    <xf numFmtId="0" fontId="22" fillId="0" borderId="16" xfId="0" applyFont="1" applyBorder="1" applyAlignment="1">
      <alignment vertical="top" wrapText="1"/>
    </xf>
    <xf numFmtId="164" fontId="22" fillId="0" borderId="16" xfId="42" applyNumberFormat="1" applyFont="1" applyBorder="1" applyAlignment="1">
      <alignment horizontal="right"/>
    </xf>
    <xf numFmtId="0" fontId="22" fillId="0" borderId="18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right" vertical="top"/>
    </xf>
    <xf numFmtId="0" fontId="22" fillId="0" borderId="12" xfId="0" applyFont="1" applyBorder="1" applyAlignment="1">
      <alignment horizontal="right"/>
    </xf>
    <xf numFmtId="0" fontId="22" fillId="0" borderId="18" xfId="0" applyNumberFormat="1" applyFont="1" applyBorder="1" applyAlignment="1">
      <alignment vertical="top"/>
    </xf>
    <xf numFmtId="3" fontId="19" fillId="0" borderId="18" xfId="0" applyNumberFormat="1" applyFont="1" applyBorder="1" applyAlignment="1">
      <alignment horizontal="right" vertical="center"/>
    </xf>
    <xf numFmtId="3" fontId="19" fillId="0" borderId="22" xfId="0" applyNumberFormat="1" applyFont="1" applyBorder="1" applyAlignment="1">
      <alignment horizontal="right" vertical="center"/>
    </xf>
    <xf numFmtId="165" fontId="22" fillId="0" borderId="18" xfId="0" applyNumberFormat="1" applyFont="1" applyBorder="1" applyAlignment="1">
      <alignment/>
    </xf>
    <xf numFmtId="0" fontId="21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64" fontId="5" fillId="0" borderId="0" xfId="42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13" fillId="0" borderId="0" xfId="42" applyNumberFormat="1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right" vertical="top"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9.8515625" style="5" bestFit="1" customWidth="1"/>
    <col min="2" max="2" width="14.7109375" style="5" bestFit="1" customWidth="1"/>
    <col min="3" max="3" width="15.8515625" style="5" bestFit="1" customWidth="1"/>
    <col min="4" max="4" width="12.7109375" style="5" bestFit="1" customWidth="1"/>
    <col min="5" max="5" width="14.28125" style="5" bestFit="1" customWidth="1"/>
    <col min="6" max="6" width="10.7109375" style="5" bestFit="1" customWidth="1"/>
    <col min="7" max="7" width="10.8515625" style="5" customWidth="1"/>
    <col min="8" max="8" width="9.140625" style="5" customWidth="1"/>
    <col min="9" max="9" width="13.8515625" style="5" bestFit="1" customWidth="1"/>
    <col min="10" max="10" width="9.140625" style="5" customWidth="1"/>
    <col min="11" max="11" width="12.421875" style="5" bestFit="1" customWidth="1"/>
    <col min="12" max="16384" width="9.140625" style="5" customWidth="1"/>
  </cols>
  <sheetData>
    <row r="1" spans="1:7" s="1" customFormat="1" ht="15.75">
      <c r="A1" s="185" t="s">
        <v>76</v>
      </c>
      <c r="B1" s="185"/>
      <c r="C1" s="185"/>
      <c r="D1" s="185"/>
      <c r="E1" s="185"/>
      <c r="F1" s="185"/>
      <c r="G1" s="185"/>
    </row>
    <row r="2" spans="1:7" s="1" customFormat="1" ht="15">
      <c r="A2" s="186" t="s">
        <v>122</v>
      </c>
      <c r="B2" s="186"/>
      <c r="C2" s="186"/>
      <c r="D2" s="186"/>
      <c r="E2" s="186"/>
      <c r="F2" s="186"/>
      <c r="G2" s="186"/>
    </row>
    <row r="3" spans="1:7" ht="15">
      <c r="A3" s="2"/>
      <c r="B3" s="2"/>
      <c r="C3" s="3"/>
      <c r="D3" s="2"/>
      <c r="E3" s="2"/>
      <c r="F3" s="4" t="s">
        <v>77</v>
      </c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" customFormat="1" ht="15">
      <c r="A5" s="6"/>
      <c r="B5" s="7" t="s">
        <v>78</v>
      </c>
      <c r="C5" s="8" t="s">
        <v>79</v>
      </c>
      <c r="D5" s="9" t="s">
        <v>80</v>
      </c>
      <c r="E5" s="9" t="s">
        <v>81</v>
      </c>
      <c r="F5" s="187" t="s">
        <v>82</v>
      </c>
      <c r="G5" s="188"/>
    </row>
    <row r="6" spans="1:7" ht="15">
      <c r="A6" s="10"/>
      <c r="B6" s="11"/>
      <c r="C6" s="11"/>
      <c r="D6" s="11"/>
      <c r="E6" s="11"/>
      <c r="F6" s="12"/>
      <c r="G6" s="11"/>
    </row>
    <row r="7" spans="1:11" s="1" customFormat="1" ht="15">
      <c r="A7" s="13" t="s">
        <v>123</v>
      </c>
      <c r="B7" s="14">
        <v>43.95882369</v>
      </c>
      <c r="C7" s="15">
        <v>251.901857824</v>
      </c>
      <c r="D7" s="16">
        <f>B7+C7</f>
        <v>295.860681514</v>
      </c>
      <c r="E7" s="16">
        <f>C7-B7</f>
        <v>207.943034134</v>
      </c>
      <c r="F7" s="17" t="s">
        <v>83</v>
      </c>
      <c r="G7" s="18">
        <f>C7/B7</f>
        <v>5.730404880722594</v>
      </c>
      <c r="K7" s="93"/>
    </row>
    <row r="8" spans="1:7" s="1" customFormat="1" ht="15">
      <c r="A8" s="19" t="s">
        <v>84</v>
      </c>
      <c r="B8" s="20">
        <f>B7*100/D7</f>
        <v>14.8579471476408</v>
      </c>
      <c r="C8" s="21">
        <f>C7/D7*100</f>
        <v>85.14205285235919</v>
      </c>
      <c r="D8" s="22"/>
      <c r="E8" s="22"/>
      <c r="F8" s="23"/>
      <c r="G8" s="18"/>
    </row>
    <row r="9" spans="1:7" s="1" customFormat="1" ht="15">
      <c r="A9" s="24"/>
      <c r="B9" s="25"/>
      <c r="C9" s="26"/>
      <c r="D9" s="27"/>
      <c r="E9" s="27"/>
      <c r="F9" s="28"/>
      <c r="G9" s="29"/>
    </row>
    <row r="10" spans="1:11" s="1" customFormat="1" ht="15.75">
      <c r="A10" s="13" t="s">
        <v>124</v>
      </c>
      <c r="B10" s="30">
        <v>48.931699017</v>
      </c>
      <c r="C10" s="15">
        <v>315.132199814</v>
      </c>
      <c r="D10" s="16">
        <f>B10+C10</f>
        <v>364.06389883099996</v>
      </c>
      <c r="E10" s="16">
        <f>C10-B10</f>
        <v>266.200500797</v>
      </c>
      <c r="F10" s="17" t="s">
        <v>83</v>
      </c>
      <c r="G10" s="18">
        <f>C10/B10</f>
        <v>6.4402464280775495</v>
      </c>
      <c r="K10" s="94"/>
    </row>
    <row r="11" spans="1:7" s="1" customFormat="1" ht="15">
      <c r="A11" s="19" t="s">
        <v>84</v>
      </c>
      <c r="B11" s="20">
        <f>B10*100/D10</f>
        <v>13.440415040908604</v>
      </c>
      <c r="C11" s="21">
        <f>C10/D10*100</f>
        <v>86.55958495909141</v>
      </c>
      <c r="D11" s="22"/>
      <c r="E11" s="22"/>
      <c r="F11" s="31"/>
      <c r="G11" s="18"/>
    </row>
    <row r="12" spans="1:7" s="1" customFormat="1" ht="15">
      <c r="A12" s="24"/>
      <c r="B12" s="25"/>
      <c r="C12" s="26"/>
      <c r="D12" s="27"/>
      <c r="E12" s="27"/>
      <c r="F12" s="12"/>
      <c r="G12" s="29"/>
    </row>
    <row r="13" spans="1:11" s="1" customFormat="1" ht="15.75">
      <c r="A13" s="13" t="s">
        <v>125</v>
      </c>
      <c r="B13" s="30">
        <v>50.218486088</v>
      </c>
      <c r="C13" s="15">
        <v>390.870120762</v>
      </c>
      <c r="D13" s="16">
        <f>B13+C13</f>
        <v>441.08860685</v>
      </c>
      <c r="E13" s="16">
        <f>C13-B13</f>
        <v>340.651634674</v>
      </c>
      <c r="F13" s="17" t="s">
        <v>83</v>
      </c>
      <c r="G13" s="18">
        <f>C13/B13</f>
        <v>7.7833911615149365</v>
      </c>
      <c r="K13" s="95"/>
    </row>
    <row r="14" spans="1:7" ht="15">
      <c r="A14" s="32" t="s">
        <v>84</v>
      </c>
      <c r="B14" s="20">
        <f>B13*100/D13</f>
        <v>11.38512428299416</v>
      </c>
      <c r="C14" s="21">
        <f>C13/D13*100</f>
        <v>88.61487571700583</v>
      </c>
      <c r="D14" s="33"/>
      <c r="E14" s="33"/>
      <c r="F14" s="31"/>
      <c r="G14" s="33"/>
    </row>
    <row r="15" spans="1:7" ht="15">
      <c r="A15" s="10"/>
      <c r="B15" s="11"/>
      <c r="C15" s="11"/>
      <c r="D15" s="11"/>
      <c r="E15" s="11"/>
      <c r="F15" s="12"/>
      <c r="G15" s="11"/>
    </row>
    <row r="16" spans="1:7" ht="45">
      <c r="A16" s="34" t="s">
        <v>132</v>
      </c>
      <c r="B16" s="35">
        <f>B10/B7*100-100</f>
        <v>11.312575973526904</v>
      </c>
      <c r="C16" s="35">
        <f>C10/C7*100-100</f>
        <v>25.10118128393404</v>
      </c>
      <c r="D16" s="35">
        <f>D10/D7*100-100</f>
        <v>23.052477594516915</v>
      </c>
      <c r="E16" s="35">
        <f>E10/E7*100-100</f>
        <v>28.016070317343974</v>
      </c>
      <c r="F16" s="31"/>
      <c r="G16" s="33"/>
    </row>
    <row r="17" spans="1:7" ht="15">
      <c r="A17" s="36"/>
      <c r="B17" s="37"/>
      <c r="C17" s="37"/>
      <c r="D17" s="37"/>
      <c r="E17" s="37"/>
      <c r="F17" s="12"/>
      <c r="G17" s="11"/>
    </row>
    <row r="18" spans="1:7" ht="45">
      <c r="A18" s="34" t="s">
        <v>133</v>
      </c>
      <c r="B18" s="35">
        <f>B13/B10*100-100</f>
        <v>2.629761681794335</v>
      </c>
      <c r="C18" s="35">
        <f>C13/C10*100-100</f>
        <v>24.03369791874735</v>
      </c>
      <c r="D18" s="35">
        <f>D13/D10*100-100</f>
        <v>21.156920053409436</v>
      </c>
      <c r="E18" s="35">
        <f>E13/E10*100-100</f>
        <v>27.96806679705503</v>
      </c>
      <c r="F18" s="31"/>
      <c r="G18" s="33"/>
    </row>
    <row r="19" spans="1:7" ht="15">
      <c r="A19" s="10"/>
      <c r="B19" s="11"/>
      <c r="C19" s="11"/>
      <c r="D19" s="11"/>
      <c r="E19" s="11"/>
      <c r="F19" s="12"/>
      <c r="G19" s="11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9">
      <selection activeCell="B28" sqref="B28"/>
    </sheetView>
  </sheetViews>
  <sheetFormatPr defaultColWidth="9.140625" defaultRowHeight="15"/>
  <cols>
    <col min="1" max="1" width="4.140625" style="90" bestFit="1" customWidth="1"/>
    <col min="2" max="2" width="43.421875" style="90" customWidth="1"/>
    <col min="3" max="3" width="7.140625" style="90" bestFit="1" customWidth="1"/>
    <col min="4" max="4" width="11.28125" style="90" bestFit="1" customWidth="1"/>
    <col min="5" max="5" width="12.28125" style="90" bestFit="1" customWidth="1"/>
    <col min="6" max="6" width="11.28125" style="90" bestFit="1" customWidth="1"/>
    <col min="7" max="7" width="15.7109375" style="90" customWidth="1"/>
    <col min="8" max="8" width="11.28125" style="90" bestFit="1" customWidth="1"/>
    <col min="9" max="9" width="14.00390625" style="90" bestFit="1" customWidth="1"/>
    <col min="10" max="10" width="12.140625" style="90" customWidth="1"/>
    <col min="11" max="16384" width="9.140625" style="90" customWidth="1"/>
  </cols>
  <sheetData>
    <row r="1" spans="1:12" ht="18.75">
      <c r="A1" s="189" t="s">
        <v>121</v>
      </c>
      <c r="B1" s="189"/>
      <c r="C1" s="189"/>
      <c r="D1" s="189"/>
      <c r="E1" s="189"/>
      <c r="F1" s="189"/>
      <c r="G1" s="189"/>
      <c r="H1" s="189"/>
      <c r="I1" s="189"/>
      <c r="J1" s="189"/>
      <c r="K1" s="103"/>
      <c r="L1" s="103"/>
    </row>
    <row r="2" spans="1:10" ht="18.75">
      <c r="A2" s="189" t="s">
        <v>129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2:10" ht="15">
      <c r="B3" s="103"/>
      <c r="C3" s="103"/>
      <c r="D3" s="103"/>
      <c r="E3" s="103" t="s">
        <v>0</v>
      </c>
      <c r="F3" s="103"/>
      <c r="G3" s="103"/>
      <c r="H3" s="103"/>
      <c r="I3" s="104" t="s">
        <v>1</v>
      </c>
      <c r="J3" s="103"/>
    </row>
    <row r="4" spans="1:10" s="91" customFormat="1" ht="14.25">
      <c r="A4" s="105"/>
      <c r="B4" s="106"/>
      <c r="C4" s="107"/>
      <c r="D4" s="192" t="s">
        <v>2</v>
      </c>
      <c r="E4" s="193"/>
      <c r="F4" s="192" t="s">
        <v>2</v>
      </c>
      <c r="G4" s="193"/>
      <c r="H4" s="192" t="s">
        <v>3</v>
      </c>
      <c r="I4" s="194"/>
      <c r="J4" s="108" t="s">
        <v>4</v>
      </c>
    </row>
    <row r="5" spans="1:10" s="91" customFormat="1" ht="14.25">
      <c r="A5" s="109" t="s">
        <v>5</v>
      </c>
      <c r="B5" s="110" t="s">
        <v>6</v>
      </c>
      <c r="C5" s="111" t="s">
        <v>7</v>
      </c>
      <c r="D5" s="190" t="s">
        <v>8</v>
      </c>
      <c r="E5" s="191"/>
      <c r="F5" s="190" t="s">
        <v>126</v>
      </c>
      <c r="G5" s="191"/>
      <c r="H5" s="190" t="s">
        <v>126</v>
      </c>
      <c r="I5" s="191"/>
      <c r="J5" s="112" t="s">
        <v>9</v>
      </c>
    </row>
    <row r="6" spans="1:10" s="91" customFormat="1" ht="14.25">
      <c r="A6" s="109"/>
      <c r="B6" s="110"/>
      <c r="C6" s="111"/>
      <c r="D6" s="113" t="s">
        <v>10</v>
      </c>
      <c r="E6" s="114" t="s">
        <v>11</v>
      </c>
      <c r="F6" s="115" t="s">
        <v>10</v>
      </c>
      <c r="G6" s="114" t="s">
        <v>11</v>
      </c>
      <c r="H6" s="115" t="s">
        <v>10</v>
      </c>
      <c r="I6" s="116" t="s">
        <v>11</v>
      </c>
      <c r="J6" s="117"/>
    </row>
    <row r="7" spans="1:10" ht="15">
      <c r="A7" s="118">
        <v>1</v>
      </c>
      <c r="B7" s="119" t="s">
        <v>12</v>
      </c>
      <c r="C7" s="151" t="s">
        <v>13</v>
      </c>
      <c r="D7" s="122">
        <v>684455</v>
      </c>
      <c r="E7" s="121">
        <v>6001657</v>
      </c>
      <c r="F7" s="120">
        <v>485901.88</v>
      </c>
      <c r="G7" s="121">
        <v>4139196.556</v>
      </c>
      <c r="H7" s="149">
        <v>346065.4</v>
      </c>
      <c r="I7" s="123">
        <v>3438726.641</v>
      </c>
      <c r="J7" s="148">
        <f aca="true" t="shared" si="0" ref="J7:J35">I7/G7*100-100</f>
        <v>-16.922847357529548</v>
      </c>
    </row>
    <row r="8" spans="1:10" ht="15">
      <c r="A8" s="124">
        <v>2</v>
      </c>
      <c r="B8" s="125" t="s">
        <v>14</v>
      </c>
      <c r="C8" s="152" t="s">
        <v>15</v>
      </c>
      <c r="D8" s="128">
        <v>13263015</v>
      </c>
      <c r="E8" s="127">
        <v>4059964</v>
      </c>
      <c r="F8" s="126">
        <v>9509165.14</v>
      </c>
      <c r="G8" s="127">
        <v>3032541.116</v>
      </c>
      <c r="H8" s="128">
        <v>7315637.99</v>
      </c>
      <c r="I8" s="127">
        <v>2349222.991</v>
      </c>
      <c r="J8" s="136">
        <f t="shared" si="0"/>
        <v>-22.532856072247228</v>
      </c>
    </row>
    <row r="9" spans="1:10" ht="15">
      <c r="A9" s="124">
        <v>3</v>
      </c>
      <c r="B9" s="125" t="s">
        <v>16</v>
      </c>
      <c r="C9" s="152" t="s">
        <v>17</v>
      </c>
      <c r="D9" s="128">
        <v>16653950</v>
      </c>
      <c r="E9" s="127">
        <v>1039714</v>
      </c>
      <c r="F9" s="126">
        <v>10360948.59</v>
      </c>
      <c r="G9" s="127">
        <v>656124.29</v>
      </c>
      <c r="H9" s="128">
        <v>10731011.84</v>
      </c>
      <c r="I9" s="127">
        <v>802800.764</v>
      </c>
      <c r="J9" s="136">
        <f t="shared" si="0"/>
        <v>22.35498307797748</v>
      </c>
    </row>
    <row r="10" spans="1:10" ht="15">
      <c r="A10" s="124">
        <v>4</v>
      </c>
      <c r="B10" s="125" t="s">
        <v>18</v>
      </c>
      <c r="C10" s="152" t="s">
        <v>19</v>
      </c>
      <c r="D10" s="134">
        <v>33151322</v>
      </c>
      <c r="E10" s="130">
        <v>2677970</v>
      </c>
      <c r="F10" s="146">
        <v>20426131</v>
      </c>
      <c r="G10" s="132">
        <v>1527561.893</v>
      </c>
      <c r="H10" s="146">
        <v>19527705</v>
      </c>
      <c r="I10" s="132">
        <v>2366360.861</v>
      </c>
      <c r="J10" s="136">
        <f t="shared" si="0"/>
        <v>54.91096444888862</v>
      </c>
    </row>
    <row r="11" spans="1:10" ht="15">
      <c r="A11" s="124">
        <v>5</v>
      </c>
      <c r="B11" s="125" t="s">
        <v>20</v>
      </c>
      <c r="C11" s="152" t="s">
        <v>19</v>
      </c>
      <c r="D11" s="134">
        <v>5311393</v>
      </c>
      <c r="E11" s="130">
        <v>3496733</v>
      </c>
      <c r="F11" s="146">
        <v>3448081</v>
      </c>
      <c r="G11" s="132">
        <v>2209858.043</v>
      </c>
      <c r="H11" s="146">
        <v>3611749</v>
      </c>
      <c r="I11" s="132">
        <v>2337317.12</v>
      </c>
      <c r="J11" s="136">
        <f t="shared" si="0"/>
        <v>5.76774953503201</v>
      </c>
    </row>
    <row r="12" spans="1:10" ht="15">
      <c r="A12" s="124">
        <v>6</v>
      </c>
      <c r="B12" s="125" t="s">
        <v>21</v>
      </c>
      <c r="C12" s="152" t="s">
        <v>19</v>
      </c>
      <c r="D12" s="134">
        <v>9198080</v>
      </c>
      <c r="E12" s="127">
        <v>1573651</v>
      </c>
      <c r="F12" s="129">
        <v>5680439.04</v>
      </c>
      <c r="G12" s="127">
        <v>911194.318</v>
      </c>
      <c r="H12" s="134">
        <v>6923293.149999999</v>
      </c>
      <c r="I12" s="127">
        <v>1245709.548</v>
      </c>
      <c r="J12" s="136">
        <f t="shared" si="0"/>
        <v>36.711733533878345</v>
      </c>
    </row>
    <row r="13" spans="1:10" ht="15">
      <c r="A13" s="124">
        <v>7</v>
      </c>
      <c r="B13" s="125" t="s">
        <v>22</v>
      </c>
      <c r="C13" s="152" t="s">
        <v>19</v>
      </c>
      <c r="D13" s="134">
        <v>23941159</v>
      </c>
      <c r="E13" s="130">
        <v>507590</v>
      </c>
      <c r="F13" s="146">
        <v>13303855.1</v>
      </c>
      <c r="G13" s="132">
        <v>245805.267</v>
      </c>
      <c r="H13" s="146">
        <v>47123248</v>
      </c>
      <c r="I13" s="132">
        <v>910604.854</v>
      </c>
      <c r="J13" s="136">
        <f t="shared" si="0"/>
        <v>270.45782831008256</v>
      </c>
    </row>
    <row r="14" spans="1:10" ht="15">
      <c r="A14" s="124">
        <v>8</v>
      </c>
      <c r="B14" s="133" t="s">
        <v>23</v>
      </c>
      <c r="C14" s="152" t="s">
        <v>19</v>
      </c>
      <c r="D14" s="134">
        <v>2168562</v>
      </c>
      <c r="E14" s="130">
        <v>238117</v>
      </c>
      <c r="F14" s="129">
        <v>1309028.6900000002</v>
      </c>
      <c r="G14" s="150">
        <v>159979.346</v>
      </c>
      <c r="H14" s="134">
        <v>1244162.77</v>
      </c>
      <c r="I14" s="130">
        <v>106409.981</v>
      </c>
      <c r="J14" s="136">
        <f t="shared" si="0"/>
        <v>-33.48517564261077</v>
      </c>
    </row>
    <row r="15" spans="1:10" ht="15">
      <c r="A15" s="124">
        <v>9</v>
      </c>
      <c r="B15" s="125" t="s">
        <v>24</v>
      </c>
      <c r="C15" s="152"/>
      <c r="D15" s="134"/>
      <c r="E15" s="127">
        <v>603021</v>
      </c>
      <c r="F15" s="129"/>
      <c r="G15" s="150">
        <v>464538.667</v>
      </c>
      <c r="H15" s="134"/>
      <c r="I15" s="127">
        <v>378872.067</v>
      </c>
      <c r="J15" s="136">
        <f t="shared" si="0"/>
        <v>-18.44122052384502</v>
      </c>
    </row>
    <row r="16" spans="1:10" ht="15">
      <c r="A16" s="124">
        <v>10</v>
      </c>
      <c r="B16" s="125" t="s">
        <v>25</v>
      </c>
      <c r="C16" s="152"/>
      <c r="D16" s="134"/>
      <c r="E16" s="127">
        <v>805371</v>
      </c>
      <c r="F16" s="129"/>
      <c r="G16" s="130">
        <v>554960.934</v>
      </c>
      <c r="H16" s="134">
        <v>3444585.65</v>
      </c>
      <c r="I16" s="127">
        <v>1011619.464</v>
      </c>
      <c r="J16" s="136">
        <f t="shared" si="0"/>
        <v>82.28660830385587</v>
      </c>
    </row>
    <row r="17" spans="1:10" ht="15">
      <c r="A17" s="124">
        <v>11</v>
      </c>
      <c r="B17" s="135" t="s">
        <v>26</v>
      </c>
      <c r="C17" s="152" t="s">
        <v>19</v>
      </c>
      <c r="D17" s="134">
        <v>37400</v>
      </c>
      <c r="E17" s="127">
        <v>76851</v>
      </c>
      <c r="F17" s="129">
        <v>31801.14</v>
      </c>
      <c r="G17" s="127">
        <v>50916.976</v>
      </c>
      <c r="H17" s="134">
        <v>8814.04</v>
      </c>
      <c r="I17" s="127">
        <v>37218.558</v>
      </c>
      <c r="J17" s="136">
        <f t="shared" si="0"/>
        <v>-26.903439827219913</v>
      </c>
    </row>
    <row r="18" spans="1:10" ht="15">
      <c r="A18" s="124">
        <v>12</v>
      </c>
      <c r="B18" s="135" t="s">
        <v>27</v>
      </c>
      <c r="C18" s="152"/>
      <c r="D18" s="134"/>
      <c r="E18" s="127">
        <v>3072512</v>
      </c>
      <c r="F18" s="129"/>
      <c r="G18" s="127">
        <v>1808662.086</v>
      </c>
      <c r="H18" s="134"/>
      <c r="I18" s="127">
        <v>2157164.203</v>
      </c>
      <c r="J18" s="136">
        <f t="shared" si="0"/>
        <v>19.268503480975838</v>
      </c>
    </row>
    <row r="19" spans="1:10" ht="15">
      <c r="A19" s="124">
        <v>13</v>
      </c>
      <c r="B19" s="125" t="s">
        <v>28</v>
      </c>
      <c r="C19" s="152"/>
      <c r="D19" s="134"/>
      <c r="E19" s="130">
        <v>1085598</v>
      </c>
      <c r="F19" s="129"/>
      <c r="G19" s="132">
        <v>709135.572</v>
      </c>
      <c r="H19" s="134"/>
      <c r="I19" s="132">
        <v>600835.08</v>
      </c>
      <c r="J19" s="136">
        <f t="shared" si="0"/>
        <v>-15.272184371537918</v>
      </c>
    </row>
    <row r="20" spans="1:10" ht="15">
      <c r="A20" s="124">
        <v>14</v>
      </c>
      <c r="B20" s="125" t="s">
        <v>29</v>
      </c>
      <c r="C20" s="152"/>
      <c r="D20" s="128"/>
      <c r="E20" s="127">
        <v>6320684</v>
      </c>
      <c r="F20" s="126"/>
      <c r="G20" s="127">
        <v>4161990.958</v>
      </c>
      <c r="H20" s="128"/>
      <c r="I20" s="127">
        <v>3790635.468</v>
      </c>
      <c r="J20" s="136">
        <f t="shared" si="0"/>
        <v>-8.922544372332112</v>
      </c>
    </row>
    <row r="21" spans="1:10" ht="15">
      <c r="A21" s="124">
        <v>15</v>
      </c>
      <c r="B21" s="125" t="s">
        <v>30</v>
      </c>
      <c r="C21" s="152"/>
      <c r="D21" s="128"/>
      <c r="E21" s="127">
        <v>5217213</v>
      </c>
      <c r="F21" s="126"/>
      <c r="G21" s="127">
        <v>3253723.444</v>
      </c>
      <c r="H21" s="128"/>
      <c r="I21" s="127">
        <v>3549728.443</v>
      </c>
      <c r="J21" s="136">
        <f t="shared" si="0"/>
        <v>9.097423431786893</v>
      </c>
    </row>
    <row r="22" spans="1:10" ht="15">
      <c r="A22" s="124">
        <v>16</v>
      </c>
      <c r="B22" s="125" t="s">
        <v>31</v>
      </c>
      <c r="C22" s="152"/>
      <c r="D22" s="134"/>
      <c r="E22" s="130">
        <v>1908766</v>
      </c>
      <c r="F22" s="129"/>
      <c r="G22" s="132">
        <v>1399035.411</v>
      </c>
      <c r="H22" s="134"/>
      <c r="I22" s="132">
        <v>1300351.34</v>
      </c>
      <c r="J22" s="136">
        <f t="shared" si="0"/>
        <v>-7.053722173441116</v>
      </c>
    </row>
    <row r="23" spans="1:10" ht="15">
      <c r="A23" s="124">
        <v>17</v>
      </c>
      <c r="B23" s="133" t="s">
        <v>32</v>
      </c>
      <c r="C23" s="152"/>
      <c r="D23" s="134"/>
      <c r="E23" s="130">
        <v>2342476</v>
      </c>
      <c r="F23" s="129"/>
      <c r="G23" s="132">
        <v>1588310.963</v>
      </c>
      <c r="H23" s="134"/>
      <c r="I23" s="132">
        <v>1809874.427</v>
      </c>
      <c r="J23" s="136">
        <f t="shared" si="0"/>
        <v>13.949627570504902</v>
      </c>
    </row>
    <row r="24" spans="1:10" ht="15">
      <c r="A24" s="124">
        <v>18</v>
      </c>
      <c r="B24" s="133" t="s">
        <v>33</v>
      </c>
      <c r="C24" s="152"/>
      <c r="D24" s="134"/>
      <c r="E24" s="130">
        <v>568985</v>
      </c>
      <c r="F24" s="129"/>
      <c r="G24" s="132">
        <v>424960.101</v>
      </c>
      <c r="H24" s="134"/>
      <c r="I24" s="132">
        <v>316166.105</v>
      </c>
      <c r="J24" s="136">
        <f t="shared" si="0"/>
        <v>-25.600990715125988</v>
      </c>
    </row>
    <row r="25" spans="1:10" ht="15">
      <c r="A25" s="124">
        <v>19</v>
      </c>
      <c r="B25" s="133" t="s">
        <v>34</v>
      </c>
      <c r="C25" s="152"/>
      <c r="D25" s="134"/>
      <c r="E25" s="130">
        <v>687616</v>
      </c>
      <c r="F25" s="129"/>
      <c r="G25" s="132">
        <v>541590.157</v>
      </c>
      <c r="H25" s="134"/>
      <c r="I25" s="132">
        <v>416682.489</v>
      </c>
      <c r="J25" s="136">
        <f t="shared" si="0"/>
        <v>-23.06313480508841</v>
      </c>
    </row>
    <row r="26" spans="1:10" ht="15">
      <c r="A26" s="124">
        <v>20</v>
      </c>
      <c r="B26" s="125" t="s">
        <v>35</v>
      </c>
      <c r="C26" s="152"/>
      <c r="D26" s="134"/>
      <c r="E26" s="130">
        <v>397043</v>
      </c>
      <c r="F26" s="129"/>
      <c r="G26" s="132">
        <v>239204.988</v>
      </c>
      <c r="H26" s="134"/>
      <c r="I26" s="130">
        <v>280673.858</v>
      </c>
      <c r="J26" s="136">
        <f t="shared" si="0"/>
        <v>17.336122606272724</v>
      </c>
    </row>
    <row r="27" spans="1:10" ht="15">
      <c r="A27" s="124">
        <v>21</v>
      </c>
      <c r="B27" s="125" t="s">
        <v>36</v>
      </c>
      <c r="C27" s="152"/>
      <c r="D27" s="134"/>
      <c r="E27" s="130">
        <v>566430</v>
      </c>
      <c r="F27" s="129"/>
      <c r="G27" s="132">
        <v>401653.693</v>
      </c>
      <c r="H27" s="134"/>
      <c r="I27" s="132">
        <v>319526.41</v>
      </c>
      <c r="J27" s="136">
        <f t="shared" si="0"/>
        <v>-20.44728691191196</v>
      </c>
    </row>
    <row r="28" spans="1:10" ht="45">
      <c r="A28" s="124">
        <v>22</v>
      </c>
      <c r="B28" s="133" t="s">
        <v>37</v>
      </c>
      <c r="C28" s="152" t="s">
        <v>19</v>
      </c>
      <c r="D28" s="134">
        <v>24544535</v>
      </c>
      <c r="E28" s="130">
        <v>2409130</v>
      </c>
      <c r="F28" s="146">
        <v>17510869</v>
      </c>
      <c r="G28" s="132">
        <v>1770366.654</v>
      </c>
      <c r="H28" s="146">
        <v>21927829</v>
      </c>
      <c r="I28" s="132">
        <v>1904087.224</v>
      </c>
      <c r="J28" s="136">
        <f t="shared" si="0"/>
        <v>7.553269809836792</v>
      </c>
    </row>
    <row r="29" spans="1:10" ht="30">
      <c r="A29" s="124">
        <v>23</v>
      </c>
      <c r="B29" s="133" t="s">
        <v>38</v>
      </c>
      <c r="C29" s="152" t="s">
        <v>19</v>
      </c>
      <c r="D29" s="134">
        <v>36117991</v>
      </c>
      <c r="E29" s="130">
        <v>3562484</v>
      </c>
      <c r="F29" s="146">
        <v>25636130</v>
      </c>
      <c r="G29" s="132">
        <v>2583783.318</v>
      </c>
      <c r="H29" s="146">
        <v>10163438</v>
      </c>
      <c r="I29" s="132">
        <v>946694.336</v>
      </c>
      <c r="J29" s="136">
        <f t="shared" si="0"/>
        <v>-63.360149846745</v>
      </c>
    </row>
    <row r="30" spans="1:10" ht="15">
      <c r="A30" s="124">
        <v>24</v>
      </c>
      <c r="B30" s="133" t="s">
        <v>39</v>
      </c>
      <c r="C30" s="152" t="s">
        <v>19</v>
      </c>
      <c r="D30" s="134">
        <v>29822341</v>
      </c>
      <c r="E30" s="130">
        <v>2459047</v>
      </c>
      <c r="F30" s="147">
        <v>18554024.72</v>
      </c>
      <c r="G30" s="150">
        <v>1476162.378</v>
      </c>
      <c r="H30" s="134">
        <v>22519620</v>
      </c>
      <c r="I30" s="130">
        <v>1904741.464</v>
      </c>
      <c r="J30" s="136">
        <f t="shared" si="0"/>
        <v>29.033329421433052</v>
      </c>
    </row>
    <row r="31" spans="1:10" ht="15">
      <c r="A31" s="124">
        <v>25</v>
      </c>
      <c r="B31" s="133" t="s">
        <v>40</v>
      </c>
      <c r="C31" s="152" t="s">
        <v>19</v>
      </c>
      <c r="D31" s="134">
        <v>35120788</v>
      </c>
      <c r="E31" s="127">
        <v>2353348</v>
      </c>
      <c r="F31" s="129">
        <v>20937596.05</v>
      </c>
      <c r="G31" s="127">
        <v>1387673.129</v>
      </c>
      <c r="H31" s="134">
        <v>38484792</v>
      </c>
      <c r="I31" s="127">
        <v>2497898.028</v>
      </c>
      <c r="J31" s="136">
        <f t="shared" si="0"/>
        <v>80.00622594746517</v>
      </c>
    </row>
    <row r="32" spans="1:10" ht="15">
      <c r="A32" s="124">
        <v>26</v>
      </c>
      <c r="B32" s="133" t="s">
        <v>41</v>
      </c>
      <c r="C32" s="153"/>
      <c r="D32" s="134"/>
      <c r="E32" s="130">
        <v>1691689</v>
      </c>
      <c r="F32" s="129"/>
      <c r="G32" s="132">
        <v>1050846.723</v>
      </c>
      <c r="H32" s="134"/>
      <c r="I32" s="132">
        <v>1124055.25</v>
      </c>
      <c r="J32" s="136">
        <f t="shared" si="0"/>
        <v>6.966622762166622</v>
      </c>
    </row>
    <row r="33" spans="1:10" ht="15">
      <c r="A33" s="124">
        <v>27</v>
      </c>
      <c r="B33" s="133" t="s">
        <v>42</v>
      </c>
      <c r="C33" s="153"/>
      <c r="D33" s="134"/>
      <c r="E33" s="130">
        <v>365045</v>
      </c>
      <c r="F33" s="129"/>
      <c r="G33" s="132">
        <v>308443.809</v>
      </c>
      <c r="H33" s="134"/>
      <c r="I33" s="132">
        <v>685932.967</v>
      </c>
      <c r="J33" s="136">
        <f t="shared" si="0"/>
        <v>122.38506560525582</v>
      </c>
    </row>
    <row r="34" spans="1:10" ht="15">
      <c r="A34" s="124">
        <v>28</v>
      </c>
      <c r="B34" s="133" t="s">
        <v>43</v>
      </c>
      <c r="C34" s="153"/>
      <c r="D34" s="134"/>
      <c r="E34" s="127">
        <f>E35-SUM(E7:E33)</f>
        <v>18000355</v>
      </c>
      <c r="F34" s="128"/>
      <c r="G34" s="127">
        <f>G35-SUM(G7:G33)</f>
        <v>11873478.226999998</v>
      </c>
      <c r="H34" s="128"/>
      <c r="I34" s="127">
        <f>I35-SUM(I7:I33)</f>
        <v>11628576.147000007</v>
      </c>
      <c r="J34" s="136">
        <f t="shared" si="0"/>
        <v>-2.0625976257158527</v>
      </c>
    </row>
    <row r="35" spans="1:10" ht="15">
      <c r="A35" s="137"/>
      <c r="B35" s="138" t="s">
        <v>44</v>
      </c>
      <c r="C35" s="137"/>
      <c r="D35" s="139"/>
      <c r="E35" s="140">
        <v>74089060</v>
      </c>
      <c r="F35" s="141"/>
      <c r="G35" s="144">
        <v>48931699.017</v>
      </c>
      <c r="H35" s="141"/>
      <c r="I35" s="144">
        <v>50218486.088</v>
      </c>
      <c r="J35" s="145">
        <f t="shared" si="0"/>
        <v>2.629761681794335</v>
      </c>
    </row>
    <row r="36" spans="1:10" ht="15">
      <c r="A36" s="104"/>
      <c r="B36" s="142"/>
      <c r="C36" s="104"/>
      <c r="D36" s="104"/>
      <c r="E36" s="104"/>
      <c r="F36" s="104"/>
      <c r="G36" s="104"/>
      <c r="H36" s="104"/>
      <c r="I36" s="104"/>
      <c r="J36" s="104"/>
    </row>
    <row r="37" spans="1:10" ht="15">
      <c r="A37" s="104"/>
      <c r="B37" s="142"/>
      <c r="C37" s="104"/>
      <c r="D37" s="104"/>
      <c r="E37" s="104"/>
      <c r="F37" s="104"/>
      <c r="G37" s="104"/>
      <c r="H37" s="104"/>
      <c r="I37" s="104"/>
      <c r="J37" s="104"/>
    </row>
    <row r="38" spans="1:10" ht="15">
      <c r="A38" s="104"/>
      <c r="B38" s="142"/>
      <c r="C38" s="104"/>
      <c r="D38" s="104"/>
      <c r="E38" s="104"/>
      <c r="F38" s="104"/>
      <c r="G38" s="104"/>
      <c r="H38" s="104"/>
      <c r="I38" s="104"/>
      <c r="J38" s="104"/>
    </row>
    <row r="39" spans="1:10" ht="15">
      <c r="A39" s="104"/>
      <c r="B39" s="142"/>
      <c r="C39" s="104"/>
      <c r="D39" s="104"/>
      <c r="E39" s="104"/>
      <c r="F39" s="104"/>
      <c r="G39" s="104"/>
      <c r="H39" s="104"/>
      <c r="I39" s="104"/>
      <c r="J39" s="104"/>
    </row>
    <row r="41" spans="1:10" ht="15">
      <c r="A41" s="104"/>
      <c r="I41" s="143"/>
      <c r="J41" s="104"/>
    </row>
  </sheetData>
  <sheetProtection/>
  <mergeCells count="8">
    <mergeCell ref="A1:J1"/>
    <mergeCell ref="D5:E5"/>
    <mergeCell ref="F5:G5"/>
    <mergeCell ref="H5:I5"/>
    <mergeCell ref="A2:J2"/>
    <mergeCell ref="D4:E4"/>
    <mergeCell ref="F4:G4"/>
    <mergeCell ref="H4:I4"/>
  </mergeCells>
  <printOptions/>
  <pageMargins left="0.25" right="0.25" top="0.32" bottom="0.14" header="0.37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140625" style="154" bestFit="1" customWidth="1"/>
    <col min="2" max="2" width="49.421875" style="154" customWidth="1"/>
    <col min="3" max="3" width="19.00390625" style="154" customWidth="1"/>
    <col min="4" max="4" width="18.57421875" style="154" customWidth="1"/>
    <col min="5" max="5" width="18.140625" style="154" customWidth="1"/>
    <col min="6" max="6" width="10.8515625" style="154" bestFit="1" customWidth="1"/>
    <col min="7" max="7" width="9.140625" style="154" customWidth="1"/>
    <col min="8" max="8" width="11.00390625" style="154" bestFit="1" customWidth="1"/>
    <col min="9" max="16384" width="9.140625" style="154" customWidth="1"/>
  </cols>
  <sheetData>
    <row r="1" spans="1:6" ht="18.75">
      <c r="A1" s="189" t="s">
        <v>85</v>
      </c>
      <c r="B1" s="189"/>
      <c r="C1" s="189"/>
      <c r="D1" s="189"/>
      <c r="E1" s="189"/>
      <c r="F1" s="189"/>
    </row>
    <row r="2" spans="1:6" ht="18.75">
      <c r="A2" s="189" t="s">
        <v>128</v>
      </c>
      <c r="B2" s="189"/>
      <c r="C2" s="189"/>
      <c r="D2" s="189"/>
      <c r="E2" s="189"/>
      <c r="F2" s="189"/>
    </row>
    <row r="3" spans="1:6" ht="15">
      <c r="A3" s="157"/>
      <c r="B3" s="157"/>
      <c r="C3" s="157"/>
      <c r="D3" s="157"/>
      <c r="E3" s="178" t="s">
        <v>1</v>
      </c>
      <c r="F3" s="157"/>
    </row>
    <row r="4" spans="1:6" ht="15">
      <c r="A4" s="158" t="s">
        <v>5</v>
      </c>
      <c r="B4" s="159" t="s">
        <v>6</v>
      </c>
      <c r="C4" s="160" t="s">
        <v>46</v>
      </c>
      <c r="D4" s="160" t="s">
        <v>46</v>
      </c>
      <c r="E4" s="161" t="s">
        <v>47</v>
      </c>
      <c r="F4" s="108" t="s">
        <v>4</v>
      </c>
    </row>
    <row r="5" spans="1:6" ht="15">
      <c r="A5" s="184"/>
      <c r="B5" s="111"/>
      <c r="C5" s="163" t="s">
        <v>48</v>
      </c>
      <c r="D5" s="163" t="s">
        <v>48</v>
      </c>
      <c r="E5" s="115" t="s">
        <v>49</v>
      </c>
      <c r="F5" s="164" t="s">
        <v>9</v>
      </c>
    </row>
    <row r="6" spans="1:6" ht="15">
      <c r="A6" s="165"/>
      <c r="B6" s="166"/>
      <c r="C6" s="167" t="s">
        <v>8</v>
      </c>
      <c r="D6" s="167" t="s">
        <v>127</v>
      </c>
      <c r="E6" s="167" t="s">
        <v>127</v>
      </c>
      <c r="F6" s="179"/>
    </row>
    <row r="7" spans="1:6" ht="15">
      <c r="A7" s="162">
        <v>1</v>
      </c>
      <c r="B7" s="168" t="s">
        <v>50</v>
      </c>
      <c r="C7" s="132">
        <v>25773887</v>
      </c>
      <c r="D7" s="131">
        <v>16229284.825</v>
      </c>
      <c r="E7" s="169">
        <v>17149250.232</v>
      </c>
      <c r="F7" s="170">
        <f aca="true" t="shared" si="0" ref="F7:F34">E7/D7*100-100</f>
        <v>5.6685517379229395</v>
      </c>
    </row>
    <row r="8" spans="1:6" ht="15">
      <c r="A8" s="162">
        <v>2</v>
      </c>
      <c r="B8" s="152" t="s">
        <v>51</v>
      </c>
      <c r="C8" s="132">
        <v>49644704</v>
      </c>
      <c r="D8" s="155">
        <v>32275462.666</v>
      </c>
      <c r="E8" s="171">
        <v>39282333.693</v>
      </c>
      <c r="F8" s="172">
        <f t="shared" si="0"/>
        <v>21.70959127529801</v>
      </c>
    </row>
    <row r="9" spans="1:6" ht="15">
      <c r="A9" s="162">
        <v>3</v>
      </c>
      <c r="B9" s="173" t="s">
        <v>41</v>
      </c>
      <c r="C9" s="132">
        <v>3935748</v>
      </c>
      <c r="D9" s="131">
        <v>2707850.455</v>
      </c>
      <c r="E9" s="171">
        <v>2815728.711</v>
      </c>
      <c r="F9" s="172">
        <f t="shared" si="0"/>
        <v>3.9839074495714613</v>
      </c>
    </row>
    <row r="10" spans="1:6" ht="15">
      <c r="A10" s="162">
        <v>4</v>
      </c>
      <c r="B10" s="173" t="s">
        <v>52</v>
      </c>
      <c r="C10" s="132">
        <v>3626370</v>
      </c>
      <c r="D10" s="131">
        <v>2149710.737</v>
      </c>
      <c r="E10" s="171">
        <v>3566387.183</v>
      </c>
      <c r="F10" s="172">
        <f t="shared" si="0"/>
        <v>65.90079407506815</v>
      </c>
    </row>
    <row r="11" spans="1:6" ht="15">
      <c r="A11" s="162">
        <v>5</v>
      </c>
      <c r="B11" s="173" t="s">
        <v>53</v>
      </c>
      <c r="C11" s="132">
        <v>2668535</v>
      </c>
      <c r="D11" s="131">
        <v>1709286.372</v>
      </c>
      <c r="E11" s="171">
        <v>1728300.31</v>
      </c>
      <c r="F11" s="172">
        <f t="shared" si="0"/>
        <v>1.1123904286297233</v>
      </c>
    </row>
    <row r="12" spans="1:6" ht="15">
      <c r="A12" s="162">
        <v>6</v>
      </c>
      <c r="B12" s="152" t="s">
        <v>54</v>
      </c>
      <c r="C12" s="132">
        <v>26340288</v>
      </c>
      <c r="D12" s="131">
        <v>16221329.867</v>
      </c>
      <c r="E12" s="171">
        <v>21116403.221</v>
      </c>
      <c r="F12" s="172">
        <f t="shared" si="0"/>
        <v>30.176769686179256</v>
      </c>
    </row>
    <row r="13" spans="1:6" ht="15">
      <c r="A13" s="162">
        <v>7</v>
      </c>
      <c r="B13" s="168" t="s">
        <v>55</v>
      </c>
      <c r="C13" s="132">
        <v>21307024</v>
      </c>
      <c r="D13" s="146">
        <v>13959829.165</v>
      </c>
      <c r="E13" s="171">
        <v>16223512.965</v>
      </c>
      <c r="F13" s="172">
        <f t="shared" si="0"/>
        <v>16.215698439028856</v>
      </c>
    </row>
    <row r="14" spans="1:6" ht="15">
      <c r="A14" s="162">
        <v>8</v>
      </c>
      <c r="B14" s="152" t="s">
        <v>56</v>
      </c>
      <c r="C14" s="132">
        <v>23916218</v>
      </c>
      <c r="D14" s="131">
        <v>15829318.142</v>
      </c>
      <c r="E14" s="171">
        <v>22579336.506</v>
      </c>
      <c r="F14" s="172">
        <f t="shared" si="0"/>
        <v>42.6425086882937</v>
      </c>
    </row>
    <row r="15" spans="1:6" ht="15">
      <c r="A15" s="162">
        <v>9</v>
      </c>
      <c r="B15" s="152" t="s">
        <v>57</v>
      </c>
      <c r="C15" s="132">
        <v>10188830</v>
      </c>
      <c r="D15" s="146">
        <v>7077155.058</v>
      </c>
      <c r="E15" s="171">
        <v>7916453.03</v>
      </c>
      <c r="F15" s="172">
        <f t="shared" si="0"/>
        <v>11.859256510866743</v>
      </c>
    </row>
    <row r="16" spans="1:6" ht="15">
      <c r="A16" s="162">
        <v>10</v>
      </c>
      <c r="B16" s="152" t="s">
        <v>58</v>
      </c>
      <c r="C16" s="132">
        <v>1632262</v>
      </c>
      <c r="D16" s="131">
        <v>783946.207</v>
      </c>
      <c r="E16" s="171">
        <v>1584102.995</v>
      </c>
      <c r="F16" s="172">
        <f t="shared" si="0"/>
        <v>102.06781802823369</v>
      </c>
    </row>
    <row r="17" spans="1:6" ht="15">
      <c r="A17" s="162">
        <v>11</v>
      </c>
      <c r="B17" s="173" t="s">
        <v>59</v>
      </c>
      <c r="C17" s="132">
        <v>3643026</v>
      </c>
      <c r="D17" s="131">
        <v>2312843.015</v>
      </c>
      <c r="E17" s="171">
        <v>3066892.478</v>
      </c>
      <c r="F17" s="172">
        <f t="shared" si="0"/>
        <v>32.60270835978031</v>
      </c>
    </row>
    <row r="18" spans="1:6" ht="15">
      <c r="A18" s="162">
        <v>12</v>
      </c>
      <c r="B18" s="173" t="s">
        <v>60</v>
      </c>
      <c r="C18" s="132">
        <v>3547604</v>
      </c>
      <c r="D18" s="131">
        <v>2488549.709</v>
      </c>
      <c r="E18" s="171">
        <v>2942196.864</v>
      </c>
      <c r="F18" s="172">
        <f t="shared" si="0"/>
        <v>18.229378877157103</v>
      </c>
    </row>
    <row r="19" spans="1:6" ht="15">
      <c r="A19" s="162">
        <v>13</v>
      </c>
      <c r="B19" s="173" t="s">
        <v>61</v>
      </c>
      <c r="C19" s="132">
        <v>8010800</v>
      </c>
      <c r="D19" s="155">
        <v>4860808.841</v>
      </c>
      <c r="E19" s="171">
        <v>5870329.839</v>
      </c>
      <c r="F19" s="172">
        <f t="shared" si="0"/>
        <v>20.768580518634707</v>
      </c>
    </row>
    <row r="20" spans="1:6" ht="15">
      <c r="A20" s="162">
        <v>14</v>
      </c>
      <c r="B20" s="152" t="s">
        <v>62</v>
      </c>
      <c r="C20" s="132">
        <v>7852395</v>
      </c>
      <c r="D20" s="146">
        <v>5508753.716</v>
      </c>
      <c r="E20" s="171">
        <v>6068628.218</v>
      </c>
      <c r="F20" s="172">
        <f t="shared" si="0"/>
        <v>10.163360550569948</v>
      </c>
    </row>
    <row r="21" spans="1:6" ht="15">
      <c r="A21" s="162">
        <v>15</v>
      </c>
      <c r="B21" s="152" t="s">
        <v>63</v>
      </c>
      <c r="C21" s="132">
        <v>2524017</v>
      </c>
      <c r="D21" s="131">
        <v>1629127.162</v>
      </c>
      <c r="E21" s="171">
        <v>1674746.396</v>
      </c>
      <c r="F21" s="172">
        <f t="shared" si="0"/>
        <v>2.80022548663392</v>
      </c>
    </row>
    <row r="22" spans="1:6" ht="15">
      <c r="A22" s="162">
        <v>16</v>
      </c>
      <c r="B22" s="174" t="s">
        <v>64</v>
      </c>
      <c r="C22" s="132">
        <v>13413363</v>
      </c>
      <c r="D22" s="131">
        <v>7136606.843</v>
      </c>
      <c r="E22" s="171">
        <v>13382008.978</v>
      </c>
      <c r="F22" s="172">
        <f t="shared" si="0"/>
        <v>87.51220674466401</v>
      </c>
    </row>
    <row r="23" spans="1:6" ht="15">
      <c r="A23" s="162">
        <v>17</v>
      </c>
      <c r="B23" s="173" t="s">
        <v>65</v>
      </c>
      <c r="C23" s="132">
        <v>2696172</v>
      </c>
      <c r="D23" s="131">
        <v>1653311.461</v>
      </c>
      <c r="E23" s="171">
        <v>1772347.229</v>
      </c>
      <c r="F23" s="172">
        <f t="shared" si="0"/>
        <v>7.1998392806157625</v>
      </c>
    </row>
    <row r="24" spans="1:6" ht="15">
      <c r="A24" s="162">
        <v>18</v>
      </c>
      <c r="B24" s="152" t="s">
        <v>66</v>
      </c>
      <c r="C24" s="132">
        <v>3698380</v>
      </c>
      <c r="D24" s="131">
        <v>2343122.822</v>
      </c>
      <c r="E24" s="171">
        <v>2542210.568</v>
      </c>
      <c r="F24" s="172">
        <f t="shared" si="0"/>
        <v>8.496684174245118</v>
      </c>
    </row>
    <row r="25" spans="1:6" ht="15">
      <c r="A25" s="162">
        <v>19</v>
      </c>
      <c r="B25" s="174" t="s">
        <v>67</v>
      </c>
      <c r="C25" s="132">
        <v>10131122</v>
      </c>
      <c r="D25" s="131">
        <v>6055913.976</v>
      </c>
      <c r="E25" s="171">
        <v>8453479.852</v>
      </c>
      <c r="F25" s="172">
        <f t="shared" si="0"/>
        <v>39.590487670427905</v>
      </c>
    </row>
    <row r="26" spans="1:6" ht="15">
      <c r="A26" s="162">
        <v>20</v>
      </c>
      <c r="B26" s="152" t="s">
        <v>68</v>
      </c>
      <c r="C26" s="132">
        <v>13718169</v>
      </c>
      <c r="D26" s="131">
        <v>8799512.019</v>
      </c>
      <c r="E26" s="171">
        <v>10133415.117</v>
      </c>
      <c r="F26" s="172">
        <f t="shared" si="0"/>
        <v>15.15883034331705</v>
      </c>
    </row>
    <row r="27" spans="1:6" ht="15">
      <c r="A27" s="162">
        <v>21</v>
      </c>
      <c r="B27" s="152" t="s">
        <v>69</v>
      </c>
      <c r="C27" s="132">
        <v>6159903</v>
      </c>
      <c r="D27" s="146">
        <v>3918426.161</v>
      </c>
      <c r="E27" s="171">
        <v>4543111.567</v>
      </c>
      <c r="F27" s="172">
        <f t="shared" si="0"/>
        <v>15.942252841650514</v>
      </c>
    </row>
    <row r="28" spans="1:6" ht="15">
      <c r="A28" s="162">
        <v>22</v>
      </c>
      <c r="B28" s="152" t="s">
        <v>70</v>
      </c>
      <c r="C28" s="132">
        <v>3471213</v>
      </c>
      <c r="D28" s="146">
        <v>2111090.979</v>
      </c>
      <c r="E28" s="156">
        <v>2456671.416</v>
      </c>
      <c r="F28" s="172">
        <f t="shared" si="0"/>
        <v>16.36975575366715</v>
      </c>
    </row>
    <row r="29" spans="1:6" ht="15">
      <c r="A29" s="162">
        <v>23</v>
      </c>
      <c r="B29" s="152" t="s">
        <v>71</v>
      </c>
      <c r="C29" s="132">
        <v>6904343</v>
      </c>
      <c r="D29" s="131">
        <v>3780423.903</v>
      </c>
      <c r="E29" s="171">
        <v>3708159.304</v>
      </c>
      <c r="F29" s="172">
        <f t="shared" si="0"/>
        <v>-1.9115475103903918</v>
      </c>
    </row>
    <row r="30" spans="1:6" ht="15">
      <c r="A30" s="162">
        <v>24</v>
      </c>
      <c r="B30" s="152" t="s">
        <v>72</v>
      </c>
      <c r="C30" s="132">
        <v>9503137</v>
      </c>
      <c r="D30" s="131">
        <v>8459402.576</v>
      </c>
      <c r="E30" s="171">
        <v>10209985.36</v>
      </c>
      <c r="F30" s="172">
        <f t="shared" si="0"/>
        <v>20.69392924940756</v>
      </c>
    </row>
    <row r="31" spans="1:6" ht="15">
      <c r="A31" s="162">
        <v>25</v>
      </c>
      <c r="B31" s="152" t="s">
        <v>73</v>
      </c>
      <c r="C31" s="132">
        <v>10897876</v>
      </c>
      <c r="D31" s="146">
        <v>7460227.969</v>
      </c>
      <c r="E31" s="171">
        <v>8224665.564</v>
      </c>
      <c r="F31" s="172">
        <f t="shared" si="0"/>
        <v>10.246839616383326</v>
      </c>
    </row>
    <row r="32" spans="1:6" ht="15">
      <c r="A32" s="162">
        <v>26</v>
      </c>
      <c r="B32" s="173" t="s">
        <v>74</v>
      </c>
      <c r="C32" s="132">
        <v>1857906</v>
      </c>
      <c r="D32" s="131">
        <v>1214601.606</v>
      </c>
      <c r="E32" s="171">
        <v>1641096.066</v>
      </c>
      <c r="F32" s="172">
        <f t="shared" si="0"/>
        <v>35.11393842171492</v>
      </c>
    </row>
    <row r="33" spans="1:6" ht="15">
      <c r="A33" s="162">
        <v>27</v>
      </c>
      <c r="B33" s="152" t="s">
        <v>75</v>
      </c>
      <c r="C33" s="132">
        <v>97039163</v>
      </c>
      <c r="D33" s="146">
        <v>59529841.142</v>
      </c>
      <c r="E33" s="171">
        <v>69722826.096</v>
      </c>
      <c r="F33" s="172">
        <f t="shared" si="0"/>
        <v>17.12247968155347</v>
      </c>
    </row>
    <row r="34" spans="1:6" ht="15">
      <c r="A34" s="162">
        <v>28</v>
      </c>
      <c r="B34" s="152" t="s">
        <v>43</v>
      </c>
      <c r="C34" s="175">
        <f>C35-SUM(C7:C33)</f>
        <v>124058619</v>
      </c>
      <c r="D34" s="175">
        <f>D35-SUM(D7:D33)</f>
        <v>76926462.41999996</v>
      </c>
      <c r="E34" s="175">
        <f>E35-SUM(E7:E33)</f>
        <v>100495541.00400007</v>
      </c>
      <c r="F34" s="172">
        <f t="shared" si="0"/>
        <v>30.638453716119983</v>
      </c>
    </row>
    <row r="35" spans="1:6" ht="15">
      <c r="A35" s="176"/>
      <c r="B35" s="180" t="s">
        <v>44</v>
      </c>
      <c r="C35" s="181">
        <v>498161074</v>
      </c>
      <c r="D35" s="182">
        <v>315132199.814</v>
      </c>
      <c r="E35" s="181">
        <v>390870120.762</v>
      </c>
      <c r="F35" s="183">
        <f>E35/D35*100-100</f>
        <v>24.03369791874735</v>
      </c>
    </row>
    <row r="36" spans="1:6" ht="15">
      <c r="A36" s="157"/>
      <c r="B36" s="177" t="s">
        <v>45</v>
      </c>
      <c r="C36" s="177"/>
      <c r="D36" s="177"/>
      <c r="E36" s="146"/>
      <c r="F36" s="157"/>
    </row>
  </sheetData>
  <sheetProtection/>
  <mergeCells count="2">
    <mergeCell ref="A1:F1"/>
    <mergeCell ref="A2:F2"/>
  </mergeCells>
  <printOptions/>
  <pageMargins left="1.2" right="0.7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22">
      <selection activeCell="C18" sqref="C18"/>
    </sheetView>
  </sheetViews>
  <sheetFormatPr defaultColWidth="9.140625" defaultRowHeight="15"/>
  <cols>
    <col min="1" max="1" width="26.421875" style="38" customWidth="1"/>
    <col min="2" max="3" width="18.8515625" style="38" bestFit="1" customWidth="1"/>
    <col min="4" max="4" width="10.7109375" style="38" bestFit="1" customWidth="1"/>
    <col min="5" max="5" width="9.140625" style="38" customWidth="1"/>
    <col min="6" max="6" width="10.8515625" style="38" bestFit="1" customWidth="1"/>
    <col min="7" max="7" width="12.57421875" style="38" bestFit="1" customWidth="1"/>
    <col min="8" max="8" width="14.140625" style="38" customWidth="1"/>
    <col min="9" max="9" width="12.140625" style="38" bestFit="1" customWidth="1"/>
    <col min="10" max="10" width="12.57421875" style="38" bestFit="1" customWidth="1"/>
    <col min="11" max="16384" width="9.140625" style="38" customWidth="1"/>
  </cols>
  <sheetData>
    <row r="1" spans="1:4" ht="15.75">
      <c r="A1" s="195" t="s">
        <v>106</v>
      </c>
      <c r="B1" s="195"/>
      <c r="C1" s="195"/>
      <c r="D1" s="195"/>
    </row>
    <row r="2" spans="1:4" ht="15.75" customHeight="1">
      <c r="A2" s="196" t="s">
        <v>122</v>
      </c>
      <c r="B2" s="196"/>
      <c r="C2" s="196"/>
      <c r="D2" s="196"/>
    </row>
    <row r="3" spans="1:4" ht="12">
      <c r="A3" s="39" t="s">
        <v>107</v>
      </c>
      <c r="B3" s="40"/>
      <c r="C3" s="40"/>
      <c r="D3" s="41" t="s">
        <v>77</v>
      </c>
    </row>
    <row r="4" spans="1:4" ht="12">
      <c r="A4" s="200"/>
      <c r="B4" s="43" t="s">
        <v>2</v>
      </c>
      <c r="C4" s="43" t="s">
        <v>3</v>
      </c>
      <c r="D4" s="44" t="s">
        <v>109</v>
      </c>
    </row>
    <row r="5" spans="1:4" ht="12">
      <c r="A5" s="201"/>
      <c r="B5" s="199" t="s">
        <v>127</v>
      </c>
      <c r="C5" s="86" t="s">
        <v>127</v>
      </c>
      <c r="D5" s="45"/>
    </row>
    <row r="6" spans="1:10" ht="12.75">
      <c r="A6" s="46" t="s">
        <v>86</v>
      </c>
      <c r="B6" s="47">
        <v>33.214981651</v>
      </c>
      <c r="C6" s="48">
        <v>33.314371918</v>
      </c>
      <c r="D6" s="49">
        <f>C6/B6*100-100</f>
        <v>0.2992332437341787</v>
      </c>
      <c r="F6" s="92"/>
      <c r="J6" s="88"/>
    </row>
    <row r="7" spans="1:10" ht="12.75">
      <c r="A7" s="46" t="s">
        <v>87</v>
      </c>
      <c r="B7" s="47">
        <v>3.891168888</v>
      </c>
      <c r="C7" s="48">
        <v>3.410256323</v>
      </c>
      <c r="D7" s="49">
        <f aca="true" t="shared" si="0" ref="D7:D21">C7/B7*100-100</f>
        <v>-12.359077152448691</v>
      </c>
      <c r="F7" s="92"/>
      <c r="J7" s="88"/>
    </row>
    <row r="8" spans="1:10" ht="12.75">
      <c r="A8" s="46" t="s">
        <v>88</v>
      </c>
      <c r="B8" s="47">
        <v>1.485007363</v>
      </c>
      <c r="C8" s="48">
        <v>2.41223825</v>
      </c>
      <c r="D8" s="49">
        <f t="shared" si="0"/>
        <v>62.43948077986735</v>
      </c>
      <c r="F8" s="92"/>
      <c r="J8" s="88"/>
    </row>
    <row r="9" spans="1:10" ht="12.75">
      <c r="A9" s="46" t="s">
        <v>90</v>
      </c>
      <c r="B9" s="47">
        <v>2.070800188</v>
      </c>
      <c r="C9" s="48">
        <v>1.715861365</v>
      </c>
      <c r="D9" s="49">
        <f t="shared" si="0"/>
        <v>-17.140177263688756</v>
      </c>
      <c r="F9" s="92"/>
      <c r="J9" s="88"/>
    </row>
    <row r="10" spans="1:10" ht="12.75">
      <c r="A10" s="46" t="s">
        <v>89</v>
      </c>
      <c r="B10" s="47">
        <v>0.528247382</v>
      </c>
      <c r="C10" s="48">
        <v>1.61671236</v>
      </c>
      <c r="D10" s="49">
        <f t="shared" si="0"/>
        <v>206.05212918972876</v>
      </c>
      <c r="F10" s="92"/>
      <c r="J10" s="88"/>
    </row>
    <row r="11" spans="1:10" ht="12.75">
      <c r="A11" s="46" t="s">
        <v>91</v>
      </c>
      <c r="B11" s="47">
        <v>1.066963157</v>
      </c>
      <c r="C11" s="48">
        <v>0.928166293</v>
      </c>
      <c r="D11" s="49">
        <f t="shared" si="0"/>
        <v>-13.00859013635089</v>
      </c>
      <c r="F11" s="92"/>
      <c r="J11" s="88"/>
    </row>
    <row r="12" spans="1:10" ht="12.75">
      <c r="A12" s="46" t="s">
        <v>94</v>
      </c>
      <c r="B12" s="47">
        <v>0.774601943</v>
      </c>
      <c r="C12" s="48">
        <v>0.665293034</v>
      </c>
      <c r="D12" s="49">
        <f t="shared" si="0"/>
        <v>-14.111623394159238</v>
      </c>
      <c r="F12" s="92"/>
      <c r="J12" s="88"/>
    </row>
    <row r="13" spans="1:10" ht="12.75">
      <c r="A13" s="46" t="s">
        <v>96</v>
      </c>
      <c r="B13" s="47">
        <v>0.179265222</v>
      </c>
      <c r="C13" s="48">
        <v>0.658713892</v>
      </c>
      <c r="D13" s="49">
        <f t="shared" si="0"/>
        <v>267.4521385971898</v>
      </c>
      <c r="F13" s="92"/>
      <c r="J13" s="88"/>
    </row>
    <row r="14" spans="1:10" ht="12.75">
      <c r="A14" s="46" t="s">
        <v>92</v>
      </c>
      <c r="B14" s="47">
        <v>0.607817245</v>
      </c>
      <c r="C14" s="48">
        <v>0.640083629</v>
      </c>
      <c r="D14" s="49">
        <f t="shared" si="0"/>
        <v>5.308566722222579</v>
      </c>
      <c r="F14" s="92"/>
      <c r="J14" s="88"/>
    </row>
    <row r="15" spans="1:10" ht="12.75">
      <c r="A15" s="46" t="s">
        <v>97</v>
      </c>
      <c r="B15" s="47">
        <v>0.518494443</v>
      </c>
      <c r="C15" s="48">
        <v>0.447920728</v>
      </c>
      <c r="D15" s="49">
        <f t="shared" si="0"/>
        <v>-13.611277025779046</v>
      </c>
      <c r="F15" s="92"/>
      <c r="J15" s="88"/>
    </row>
    <row r="16" spans="1:10" ht="12.75">
      <c r="A16" s="46" t="s">
        <v>130</v>
      </c>
      <c r="B16" s="47">
        <v>0.006377483</v>
      </c>
      <c r="C16" s="48">
        <v>0.390045416</v>
      </c>
      <c r="D16" s="49">
        <f t="shared" si="0"/>
        <v>6015.977353448061</v>
      </c>
      <c r="F16" s="92"/>
      <c r="J16" s="88"/>
    </row>
    <row r="17" spans="1:10" ht="12.75">
      <c r="A17" s="46" t="s">
        <v>93</v>
      </c>
      <c r="B17" s="47">
        <v>0.212396595</v>
      </c>
      <c r="C17" s="48">
        <v>0.37918743</v>
      </c>
      <c r="D17" s="49">
        <f t="shared" si="0"/>
        <v>78.52801736299023</v>
      </c>
      <c r="F17" s="96"/>
      <c r="J17" s="88"/>
    </row>
    <row r="18" spans="1:10" ht="12.75">
      <c r="A18" s="46" t="s">
        <v>98</v>
      </c>
      <c r="B18" s="47">
        <v>0.544380079</v>
      </c>
      <c r="C18" s="48">
        <v>0.360840175</v>
      </c>
      <c r="D18" s="49">
        <f t="shared" si="0"/>
        <v>-33.71539684867858</v>
      </c>
      <c r="F18" s="96"/>
      <c r="J18" s="88"/>
    </row>
    <row r="19" spans="1:10" ht="12.75">
      <c r="A19" s="50" t="s">
        <v>95</v>
      </c>
      <c r="B19" s="51">
        <v>0.292015959</v>
      </c>
      <c r="C19" s="51">
        <v>0.303130167</v>
      </c>
      <c r="D19" s="49">
        <f t="shared" si="0"/>
        <v>3.8060276013887346</v>
      </c>
      <c r="F19" s="96"/>
      <c r="J19" s="88"/>
    </row>
    <row r="20" spans="1:10" ht="15">
      <c r="A20" s="50" t="s">
        <v>43</v>
      </c>
      <c r="B20" s="51">
        <f>B21-SUM(B6:B19)</f>
        <v>3.539181418999995</v>
      </c>
      <c r="C20" s="51">
        <f>C21-SUM(C6:C19)</f>
        <v>2.975665107999994</v>
      </c>
      <c r="D20" s="49">
        <f t="shared" si="0"/>
        <v>-15.92222167461604</v>
      </c>
      <c r="F20" s="96"/>
      <c r="H20" s="97"/>
      <c r="I20" s="97"/>
      <c r="J20" s="88"/>
    </row>
    <row r="21" spans="1:8" ht="14.25">
      <c r="A21" s="52" t="s">
        <v>78</v>
      </c>
      <c r="B21" s="53">
        <v>48.931699017</v>
      </c>
      <c r="C21" s="53">
        <v>50.218486088</v>
      </c>
      <c r="D21" s="54">
        <f t="shared" si="0"/>
        <v>2.629761681794335</v>
      </c>
      <c r="G21" s="98"/>
      <c r="H21" s="99"/>
    </row>
    <row r="22" spans="2:8" ht="15">
      <c r="B22" s="55"/>
      <c r="C22" s="55"/>
      <c r="D22" s="56"/>
      <c r="G22" s="100"/>
      <c r="H22" s="101"/>
    </row>
    <row r="23" spans="1:7" ht="15">
      <c r="A23" s="39" t="s">
        <v>108</v>
      </c>
      <c r="B23" s="57"/>
      <c r="C23" s="57"/>
      <c r="D23" s="41" t="s">
        <v>77</v>
      </c>
      <c r="F23" s="100"/>
      <c r="G23" s="100"/>
    </row>
    <row r="24" spans="1:7" ht="12.75">
      <c r="A24" s="42"/>
      <c r="B24" s="58" t="s">
        <v>2</v>
      </c>
      <c r="C24" s="43" t="s">
        <v>3</v>
      </c>
      <c r="D24" s="44" t="s">
        <v>109</v>
      </c>
      <c r="F24" s="96"/>
      <c r="G24" s="102"/>
    </row>
    <row r="25" spans="1:7" ht="12.75">
      <c r="A25" s="59"/>
      <c r="B25" s="86" t="s">
        <v>127</v>
      </c>
      <c r="C25" s="86" t="s">
        <v>127</v>
      </c>
      <c r="D25" s="45"/>
      <c r="F25" s="96"/>
      <c r="G25" s="102"/>
    </row>
    <row r="26" spans="1:10" ht="12.75">
      <c r="A26" s="60" t="s">
        <v>86</v>
      </c>
      <c r="B26" s="61">
        <v>203.423329453</v>
      </c>
      <c r="C26" s="48">
        <v>255.790482776</v>
      </c>
      <c r="D26" s="49">
        <f aca="true" t="shared" si="1" ref="D26:D41">C26/B26*100-100</f>
        <v>25.742943773368523</v>
      </c>
      <c r="F26" s="96"/>
      <c r="J26" s="88"/>
    </row>
    <row r="27" spans="1:10" ht="12.75">
      <c r="A27" s="60" t="s">
        <v>89</v>
      </c>
      <c r="B27" s="61">
        <v>34.668005469</v>
      </c>
      <c r="C27" s="48">
        <v>46.516392645</v>
      </c>
      <c r="D27" s="49">
        <f t="shared" si="1"/>
        <v>34.17672004983035</v>
      </c>
      <c r="F27" s="92"/>
      <c r="J27" s="88"/>
    </row>
    <row r="28" spans="1:10" ht="12.75">
      <c r="A28" s="60" t="s">
        <v>99</v>
      </c>
      <c r="B28" s="61">
        <v>20.516604115</v>
      </c>
      <c r="C28" s="48">
        <v>25.549061071</v>
      </c>
      <c r="D28" s="49">
        <f t="shared" si="1"/>
        <v>24.528703326300956</v>
      </c>
      <c r="F28" s="92"/>
      <c r="J28" s="88"/>
    </row>
    <row r="29" spans="1:10" ht="12.75">
      <c r="A29" s="60" t="s">
        <v>93</v>
      </c>
      <c r="B29" s="61">
        <v>5.076911734</v>
      </c>
      <c r="C29" s="48">
        <v>6.000694698</v>
      </c>
      <c r="D29" s="49">
        <f t="shared" si="1"/>
        <v>18.195765701685133</v>
      </c>
      <c r="F29" s="92"/>
      <c r="J29" s="88"/>
    </row>
    <row r="30" spans="1:10" ht="12.75">
      <c r="A30" s="60" t="s">
        <v>101</v>
      </c>
      <c r="B30" s="61">
        <v>4.851455326</v>
      </c>
      <c r="C30" s="48">
        <v>5.969771147</v>
      </c>
      <c r="D30" s="49">
        <f t="shared" si="1"/>
        <v>23.051141273149597</v>
      </c>
      <c r="F30" s="92"/>
      <c r="J30" s="88"/>
    </row>
    <row r="31" spans="1:10" ht="12.75">
      <c r="A31" s="60" t="s">
        <v>103</v>
      </c>
      <c r="B31" s="61">
        <v>4.313693903</v>
      </c>
      <c r="C31" s="48">
        <v>5.500750691</v>
      </c>
      <c r="D31" s="49">
        <f t="shared" si="1"/>
        <v>27.518336133550193</v>
      </c>
      <c r="F31" s="92"/>
      <c r="J31" s="88"/>
    </row>
    <row r="32" spans="1:10" ht="12.75">
      <c r="A32" s="60" t="s">
        <v>102</v>
      </c>
      <c r="B32" s="61">
        <v>3.951820214</v>
      </c>
      <c r="C32" s="48">
        <v>3.931535706</v>
      </c>
      <c r="D32" s="49">
        <f t="shared" si="1"/>
        <v>-0.5132953146030843</v>
      </c>
      <c r="F32" s="92"/>
      <c r="J32" s="88"/>
    </row>
    <row r="33" spans="1:10" ht="12.75">
      <c r="A33" s="60" t="s">
        <v>92</v>
      </c>
      <c r="B33" s="61">
        <v>2.527288161</v>
      </c>
      <c r="C33" s="48">
        <v>3.036631511</v>
      </c>
      <c r="D33" s="49">
        <f t="shared" si="1"/>
        <v>20.153750484806693</v>
      </c>
      <c r="F33" s="92"/>
      <c r="J33" s="88"/>
    </row>
    <row r="34" spans="1:10" ht="12.75">
      <c r="A34" s="60" t="s">
        <v>87</v>
      </c>
      <c r="B34" s="61">
        <v>2.999790385</v>
      </c>
      <c r="C34" s="48">
        <v>2.984331567</v>
      </c>
      <c r="D34" s="49">
        <f t="shared" si="1"/>
        <v>-0.5153299402951461</v>
      </c>
      <c r="F34" s="92"/>
      <c r="J34" s="88"/>
    </row>
    <row r="35" spans="1:10" ht="12.75">
      <c r="A35" s="60" t="s">
        <v>105</v>
      </c>
      <c r="B35" s="61">
        <v>3.520134694</v>
      </c>
      <c r="C35" s="48">
        <v>2.835009926</v>
      </c>
      <c r="D35" s="49">
        <f t="shared" si="1"/>
        <v>-19.46302705881628</v>
      </c>
      <c r="F35" s="92"/>
      <c r="J35" s="88"/>
    </row>
    <row r="36" spans="1:10" ht="12.75">
      <c r="A36" s="60" t="s">
        <v>100</v>
      </c>
      <c r="B36" s="61">
        <v>0.648007527</v>
      </c>
      <c r="C36" s="48">
        <v>2.751208183</v>
      </c>
      <c r="D36" s="49">
        <f t="shared" si="1"/>
        <v>324.5642324151584</v>
      </c>
      <c r="F36" s="92"/>
      <c r="J36" s="88"/>
    </row>
    <row r="37" spans="1:10" ht="12.75">
      <c r="A37" s="60" t="s">
        <v>131</v>
      </c>
      <c r="B37" s="61">
        <v>0.851190178</v>
      </c>
      <c r="C37" s="48">
        <v>2.697551086</v>
      </c>
      <c r="D37" s="49">
        <f t="shared" si="1"/>
        <v>216.91520364324504</v>
      </c>
      <c r="F37" s="92"/>
      <c r="J37" s="88"/>
    </row>
    <row r="38" spans="1:10" ht="12.75">
      <c r="A38" s="60" t="s">
        <v>104</v>
      </c>
      <c r="B38" s="62">
        <v>3.053865985</v>
      </c>
      <c r="C38" s="48">
        <v>2.363638678</v>
      </c>
      <c r="D38" s="49">
        <f t="shared" si="1"/>
        <v>-22.60175496862871</v>
      </c>
      <c r="F38" s="92"/>
      <c r="J38" s="88"/>
    </row>
    <row r="39" spans="1:10" ht="12.75">
      <c r="A39" s="38" t="s">
        <v>90</v>
      </c>
      <c r="B39" s="63">
        <v>1.515681176</v>
      </c>
      <c r="C39" s="64">
        <v>2.200603214</v>
      </c>
      <c r="D39" s="49">
        <f t="shared" si="1"/>
        <v>45.18905749080835</v>
      </c>
      <c r="F39" s="92"/>
      <c r="J39" s="88"/>
    </row>
    <row r="40" spans="1:7" ht="12.75">
      <c r="A40" s="60" t="s">
        <v>43</v>
      </c>
      <c r="B40" s="63">
        <f>B41-SUM(B26:B39)</f>
        <v>23.214421493999964</v>
      </c>
      <c r="C40" s="63">
        <f>C41-SUM(C26:C39)</f>
        <v>22.74245786299997</v>
      </c>
      <c r="D40" s="49">
        <f t="shared" si="1"/>
        <v>-2.03306221144463</v>
      </c>
      <c r="F40" s="92"/>
      <c r="G40" s="88"/>
    </row>
    <row r="41" spans="1:4" s="67" customFormat="1" ht="12">
      <c r="A41" s="65" t="s">
        <v>79</v>
      </c>
      <c r="B41" s="66">
        <v>315.132199814</v>
      </c>
      <c r="C41" s="53">
        <v>390.870120762</v>
      </c>
      <c r="D41" s="54">
        <f t="shared" si="1"/>
        <v>24.03369791874735</v>
      </c>
    </row>
    <row r="43" spans="1:4" ht="12">
      <c r="A43" s="198" t="s">
        <v>119</v>
      </c>
      <c r="B43" s="198"/>
      <c r="C43" s="198"/>
      <c r="D43" s="198"/>
    </row>
    <row r="44" ht="12">
      <c r="D44" s="68" t="s">
        <v>1</v>
      </c>
    </row>
    <row r="45" spans="1:5" ht="12">
      <c r="A45" s="69"/>
      <c r="B45" s="43" t="s">
        <v>2</v>
      </c>
      <c r="C45" s="43" t="s">
        <v>3</v>
      </c>
      <c r="D45" s="44" t="s">
        <v>109</v>
      </c>
      <c r="E45" s="70"/>
    </row>
    <row r="46" spans="1:5" ht="12">
      <c r="A46" s="71"/>
      <c r="B46" s="86" t="s">
        <v>127</v>
      </c>
      <c r="C46" s="86" t="s">
        <v>127</v>
      </c>
      <c r="D46" s="72"/>
      <c r="E46" s="70"/>
    </row>
    <row r="47" spans="1:5" ht="12.75">
      <c r="A47" s="73" t="s">
        <v>115</v>
      </c>
      <c r="B47" s="74">
        <v>215.148</v>
      </c>
      <c r="C47" s="74">
        <v>5.286</v>
      </c>
      <c r="D47" s="49">
        <f>C47/B47*100-100</f>
        <v>-97.54308661944336</v>
      </c>
      <c r="E47" s="89"/>
    </row>
    <row r="48" spans="1:7" ht="12.75">
      <c r="A48" s="76" t="s">
        <v>116</v>
      </c>
      <c r="B48" s="77">
        <v>172446.229</v>
      </c>
      <c r="C48" s="74">
        <v>99409.304</v>
      </c>
      <c r="D48" s="49">
        <f>C48/B48*100-100</f>
        <v>-42.35344862194695</v>
      </c>
      <c r="G48" s="88"/>
    </row>
    <row r="49" spans="1:5" ht="12">
      <c r="A49" s="76" t="s">
        <v>117</v>
      </c>
      <c r="B49" s="77">
        <v>7505084.314</v>
      </c>
      <c r="C49" s="77">
        <v>8043951.387</v>
      </c>
      <c r="D49" s="49">
        <f>C49/B49*100-100</f>
        <v>7.180026905158087</v>
      </c>
      <c r="E49" s="75"/>
    </row>
    <row r="50" spans="1:5" ht="12">
      <c r="A50" s="78" t="s">
        <v>118</v>
      </c>
      <c r="B50" s="79">
        <v>388872.794</v>
      </c>
      <c r="C50" s="79">
        <v>307347.656</v>
      </c>
      <c r="D50" s="80">
        <f>C50/B50*100-100</f>
        <v>-20.96447456799973</v>
      </c>
      <c r="E50" s="75"/>
    </row>
    <row r="52" spans="1:4" ht="12">
      <c r="A52" s="197" t="s">
        <v>120</v>
      </c>
      <c r="B52" s="197"/>
      <c r="C52" s="197"/>
      <c r="D52" s="197"/>
    </row>
    <row r="53" spans="2:4" ht="12">
      <c r="B53" s="57"/>
      <c r="C53" s="57"/>
      <c r="D53" s="41" t="s">
        <v>77</v>
      </c>
    </row>
    <row r="54" spans="1:4" ht="12">
      <c r="A54" s="42"/>
      <c r="B54" s="58" t="s">
        <v>2</v>
      </c>
      <c r="C54" s="43" t="s">
        <v>3</v>
      </c>
      <c r="D54" s="44" t="s">
        <v>109</v>
      </c>
    </row>
    <row r="55" spans="1:4" ht="12">
      <c r="A55" s="59"/>
      <c r="B55" s="86" t="s">
        <v>127</v>
      </c>
      <c r="C55" s="86" t="s">
        <v>127</v>
      </c>
      <c r="D55" s="45"/>
    </row>
    <row r="56" spans="1:4" ht="12">
      <c r="A56" s="60" t="s">
        <v>114</v>
      </c>
      <c r="B56" s="62">
        <v>19.282431055</v>
      </c>
      <c r="C56" s="48">
        <v>23.791403536</v>
      </c>
      <c r="D56" s="49">
        <f>C56/B56*100-100</f>
        <v>23.383838210746816</v>
      </c>
    </row>
    <row r="57" spans="1:6" ht="12.75">
      <c r="A57" s="81" t="s">
        <v>111</v>
      </c>
      <c r="B57" s="82">
        <v>0.389038228</v>
      </c>
      <c r="C57" s="47">
        <v>0.547702086</v>
      </c>
      <c r="D57" s="49">
        <f>C57/B57*100-100</f>
        <v>40.783616256857925</v>
      </c>
      <c r="E57" s="89"/>
      <c r="F57" s="88"/>
    </row>
    <row r="58" spans="1:4" ht="12">
      <c r="A58" s="60" t="s">
        <v>110</v>
      </c>
      <c r="B58" s="62">
        <v>0.829854472</v>
      </c>
      <c r="C58" s="48">
        <v>1.176964775</v>
      </c>
      <c r="D58" s="49">
        <f>C58/B58*100-100</f>
        <v>41.827852317701314</v>
      </c>
    </row>
    <row r="59" spans="1:6" ht="12.75">
      <c r="A59" s="81" t="s">
        <v>112</v>
      </c>
      <c r="B59" s="62">
        <v>1.317277878</v>
      </c>
      <c r="C59" s="48">
        <v>1.408944717</v>
      </c>
      <c r="D59" s="49">
        <f>C59/B59*100-100</f>
        <v>6.958808048851182</v>
      </c>
      <c r="F59" s="87"/>
    </row>
    <row r="60" spans="1:4" ht="12">
      <c r="A60" s="83" t="s">
        <v>113</v>
      </c>
      <c r="B60" s="84">
        <v>1.891428333</v>
      </c>
      <c r="C60" s="85">
        <v>2.407021178</v>
      </c>
      <c r="D60" s="80">
        <f>C60/B60*100-100</f>
        <v>27.259443881874006</v>
      </c>
    </row>
  </sheetData>
  <sheetProtection/>
  <mergeCells count="4">
    <mergeCell ref="A1:D1"/>
    <mergeCell ref="A2:D2"/>
    <mergeCell ref="A52:D52"/>
    <mergeCell ref="A43:D43"/>
  </mergeCells>
  <printOptions/>
  <pageMargins left="0.75" right="0.7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TEPC</cp:lastModifiedBy>
  <cp:lastPrinted>2013-04-04T05:28:50Z</cp:lastPrinted>
  <dcterms:created xsi:type="dcterms:W3CDTF">2012-09-19T10:47:12Z</dcterms:created>
  <dcterms:modified xsi:type="dcterms:W3CDTF">2013-04-04T05:32:09Z</dcterms:modified>
  <cp:category/>
  <cp:version/>
  <cp:contentType/>
  <cp:contentStatus/>
</cp:coreProperties>
</file>